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put" sheetId="1" state="visible" r:id="rId3"/>
    <sheet name="daily" sheetId="2" state="visible" r:id="rId4"/>
    <sheet name="calc" sheetId="3" state="visible" r:id="rId5"/>
    <sheet name="guid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<sst xmlns="http://schemas.openxmlformats.org/spreadsheetml/2006/main" count="117" uniqueCount="110">
  <si>
    <t xml:space="preserve">プロップDD管理シート — 入力</t>
  </si>
  <si>
    <t xml:space="preserve">黄色のセルだけを書き換えてください。数式セル（白地）は触らないでください。</t>
  </si>
  <si>
    <t xml:space="preserve">項目</t>
  </si>
  <si>
    <t xml:space="preserve">値</t>
  </si>
  <si>
    <t xml:space="preserve">説明</t>
  </si>
  <si>
    <t xml:space="preserve">初期残高 (USD)</t>
  </si>
  <si>
    <t xml:space="preserve">口座開設時の残高。評価フェーズの開始値。</t>
  </si>
  <si>
    <t xml:space="preserve">最大DD額 (USD)</t>
  </si>
  <si>
    <t xml:space="preserve">業者規約の最大ドローダウン額。%表記なら 初期残高×% で算出した額を入力。</t>
  </si>
  <si>
    <r>
      <rPr>
        <b val="true"/>
        <sz val="10"/>
        <color rgb="FF000000"/>
        <rFont val="Yu Gothic"/>
        <family val="0"/>
        <charset val="1"/>
      </rPr>
      <t xml:space="preserve">DD</t>
    </r>
    <r>
      <rPr>
        <b val="true"/>
        <sz val="10"/>
        <color rgb="FF000000"/>
        <rFont val="Noto Sans CJK SC"/>
        <family val="2"/>
      </rPr>
      <t xml:space="preserve">方式</t>
    </r>
  </si>
  <si>
    <t xml:space="preserve">EOD</t>
  </si>
  <si>
    <r>
      <rPr>
        <sz val="9"/>
        <color rgb="FF595959"/>
        <rFont val="Yu Gothic"/>
        <family val="0"/>
        <charset val="1"/>
      </rPr>
      <t xml:space="preserve">EOD / Static / Trailing </t>
    </r>
    <r>
      <rPr>
        <sz val="9"/>
        <color rgb="FF595959"/>
        <rFont val="Noto Sans CJK SC"/>
        <family val="2"/>
      </rPr>
      <t xml:space="preserve">のいずれか。右のセルはプルダウン。</t>
    </r>
  </si>
  <si>
    <r>
      <rPr>
        <b val="true"/>
        <sz val="10"/>
        <color rgb="FF000000"/>
        <rFont val="Yu Gothic"/>
        <family val="0"/>
        <charset val="1"/>
      </rPr>
      <t xml:space="preserve">1</t>
    </r>
    <r>
      <rPr>
        <b val="true"/>
        <sz val="10"/>
        <color rgb="FF000000"/>
        <rFont val="Noto Sans CJK SC"/>
        <family val="2"/>
      </rPr>
      <t xml:space="preserve">トレードのリスク額 </t>
    </r>
    <r>
      <rPr>
        <b val="true"/>
        <sz val="10"/>
        <color rgb="FF000000"/>
        <rFont val="Yu Gothic"/>
        <family val="0"/>
        <charset val="1"/>
      </rPr>
      <t xml:space="preserve">(USD)</t>
    </r>
  </si>
  <si>
    <r>
      <rPr>
        <sz val="9"/>
        <color rgb="FF595959"/>
        <rFont val="Yu Gothic"/>
        <family val="0"/>
        <charset val="1"/>
      </rPr>
      <t xml:space="preserve">1</t>
    </r>
    <r>
      <rPr>
        <sz val="9"/>
        <color rgb="FF595959"/>
        <rFont val="Noto Sans CJK SC"/>
        <family val="2"/>
      </rPr>
      <t xml:space="preserve">回のトレードで許容する最大損失額。残りトレード回数の計算に使用。</t>
    </r>
  </si>
  <si>
    <t xml:space="preserve">日次損失上限 (USD・無い場合は0)</t>
  </si>
  <si>
    <t xml:space="preserve">業者に日次損失上限がある場合のみ入力。無ければ 0。</t>
  </si>
  <si>
    <r>
      <rPr>
        <b val="true"/>
        <sz val="11"/>
        <color rgb="FF1F3864"/>
        <rFont val="Yu Gothic"/>
        <family val="0"/>
        <charset val="1"/>
      </rPr>
      <t xml:space="preserve">DD</t>
    </r>
    <r>
      <rPr>
        <b val="true"/>
        <sz val="11"/>
        <color rgb="FF1F3864"/>
        <rFont val="Noto Sans CJK SC"/>
        <family val="2"/>
      </rPr>
      <t xml:space="preserve">方式の定義</t>
    </r>
  </si>
  <si>
    <t xml:space="preserve">Static</t>
  </si>
  <si>
    <t xml:space="preserve">失格ラインは 初期残高 − 最大DD額 で固定。残高が増えても下がらない（最も緩い）。</t>
  </si>
  <si>
    <t xml:space="preserve">毎日の終値ベースで失格ラインを更新。前日までの最高終値を基準にする（Daily EOD）。</t>
  </si>
  <si>
    <t xml:space="preserve">Trailing</t>
  </si>
  <si>
    <t xml:space="preserve">日中の最高残高まで追従。含み益のピークからDD額を引いた水準が失格ライン（最も厳しい）。</t>
  </si>
  <si>
    <t xml:space="preserve">日次記録 — 1日1行。日付・当日損益・当日最高残高（任意）だけ入力</t>
  </si>
  <si>
    <t xml:space="preserve">日付</t>
  </si>
  <si>
    <t xml:space="preserve">当日損益</t>
  </si>
  <si>
    <t xml:space="preserve">当日終了残高</t>
  </si>
  <si>
    <t xml:space="preserve">当日最高残高
(日中・任意)</t>
  </si>
  <si>
    <t xml:space="preserve">前日までの
最高終値</t>
  </si>
  <si>
    <t xml:space="preserve">日中最高の
累積</t>
  </si>
  <si>
    <t xml:space="preserve">失格ライン</t>
  </si>
  <si>
    <t xml:space="preserve">余力
(DDまで)</t>
  </si>
  <si>
    <t xml:space="preserve">日次枠の
残り</t>
  </si>
  <si>
    <t xml:space="preserve">あと何回
トレード可</t>
  </si>
  <si>
    <t xml:space="preserve">判定</t>
  </si>
  <si>
    <r>
      <rPr>
        <sz val="9"/>
        <color rgb="FF595959"/>
        <rFont val="Yu Gothic"/>
        <family val="0"/>
        <charset val="1"/>
      </rPr>
      <t xml:space="preserve">3</t>
    </r>
    <r>
      <rPr>
        <sz val="9"/>
        <color rgb="FF595959"/>
        <rFont val="Noto Sans CJK SC"/>
        <family val="2"/>
      </rPr>
      <t xml:space="preserve">行目は記入例です（実際に使う際は上書きしてください）。日付が入った行だけが計算されます。</t>
    </r>
  </si>
  <si>
    <t xml:space="preserve">現在の状況 — 入力不要（自動計算）</t>
  </si>
  <si>
    <t xml:space="preserve">指標</t>
  </si>
  <si>
    <t xml:space="preserve">補足</t>
  </si>
  <si>
    <t xml:space="preserve">現在の残高</t>
  </si>
  <si>
    <t xml:space="preserve">直近の日次記録の終了残高</t>
  </si>
  <si>
    <t xml:space="preserve">この水準を終値で下回ると失格</t>
  </si>
  <si>
    <t xml:space="preserve">余力（DDまで）</t>
  </si>
  <si>
    <t xml:space="preserve">失格ラインまで、あと何ドル損失できるか</t>
  </si>
  <si>
    <t xml:space="preserve">あと何回トレードできるか</t>
  </si>
  <si>
    <t xml:space="preserve">リスク額で割った回数（余力ベース）</t>
  </si>
  <si>
    <t xml:space="preserve">当日枠の残り</t>
  </si>
  <si>
    <t xml:space="preserve">余力と日次上限の小さいほう</t>
  </si>
  <si>
    <t xml:space="preserve">累積損益</t>
  </si>
  <si>
    <t xml:space="preserve">初期残高からの損益</t>
  </si>
  <si>
    <t xml:space="preserve">累積損益率</t>
  </si>
  <si>
    <t xml:space="preserve">初期残高に対する比率</t>
  </si>
  <si>
    <t xml:space="preserve">現在の設定</t>
  </si>
  <si>
    <t xml:space="preserve">判定結果</t>
  </si>
  <si>
    <t xml:space="preserve">損益シミュレーション</t>
  </si>
  <si>
    <t xml:space="preserve">「このあと何ドル負けたら失格か」を確認するための試算です。黄色セルに想定損益を入れてください。</t>
  </si>
  <si>
    <t xml:space="preserve">想定損益 (USD)</t>
  </si>
  <si>
    <t xml:space="preserve">これから発生すると仮定する損益（マイナスで入力）</t>
  </si>
  <si>
    <t xml:space="preserve">試算後の残高</t>
  </si>
  <si>
    <t xml:space="preserve">現在の残高＋想定損益</t>
  </si>
  <si>
    <t xml:space="preserve">試算後の余力</t>
  </si>
  <si>
    <t xml:space="preserve">試算後の残高−失格ライン</t>
  </si>
  <si>
    <t xml:space="preserve">試算後の判定</t>
  </si>
  <si>
    <t xml:space="preserve">試算結果の判定</t>
  </si>
  <si>
    <t xml:space="preserve">使い方と計算式</t>
  </si>
  <si>
    <r>
      <rPr>
        <b val="true"/>
        <sz val="12"/>
        <color rgb="FF1F3864"/>
        <rFont val="Yu Gothic"/>
        <family val="0"/>
        <charset val="1"/>
      </rPr>
      <t xml:space="preserve">1. </t>
    </r>
    <r>
      <rPr>
        <b val="true"/>
        <sz val="12"/>
        <color rgb="FF1F3864"/>
        <rFont val="Noto Sans CJK SC"/>
        <family val="2"/>
      </rPr>
      <t xml:space="preserve">使い方</t>
    </r>
  </si>
  <si>
    <t xml:space="preserve">手順1</t>
  </si>
  <si>
    <r>
      <rPr>
        <sz val="10"/>
        <color rgb="FF333333"/>
        <rFont val="Yu Gothic"/>
        <family val="0"/>
        <charset val="1"/>
      </rPr>
      <t xml:space="preserve">input</t>
    </r>
    <r>
      <rPr>
        <sz val="10"/>
        <color rgb="FF333333"/>
        <rFont val="Noto Sans CJK SC"/>
        <family val="2"/>
      </rPr>
      <t xml:space="preserve">シートの黄色セル</t>
    </r>
    <r>
      <rPr>
        <sz val="10"/>
        <color rgb="FF333333"/>
        <rFont val="Yu Gothic"/>
        <family val="0"/>
        <charset val="1"/>
      </rPr>
      <t xml:space="preserve">5</t>
    </r>
    <r>
      <rPr>
        <sz val="10"/>
        <color rgb="FF333333"/>
        <rFont val="Noto Sans CJK SC"/>
        <family val="2"/>
      </rPr>
      <t xml:space="preserve">つを、自分の口座に合わせて書き換える。</t>
    </r>
  </si>
  <si>
    <t xml:space="preserve">手順2</t>
  </si>
  <si>
    <r>
      <rPr>
        <sz val="10"/>
        <color rgb="FF333333"/>
        <rFont val="Yu Gothic"/>
        <family val="0"/>
        <charset val="1"/>
      </rPr>
      <t xml:space="preserve">daily</t>
    </r>
    <r>
      <rPr>
        <sz val="10"/>
        <color rgb="FF333333"/>
        <rFont val="Noto Sans CJK SC"/>
        <family val="2"/>
      </rPr>
      <t xml:space="preserve">シートに</t>
    </r>
    <r>
      <rPr>
        <sz val="10"/>
        <color rgb="FF333333"/>
        <rFont val="Yu Gothic"/>
        <family val="0"/>
        <charset val="1"/>
      </rPr>
      <t xml:space="preserve">1</t>
    </r>
    <r>
      <rPr>
        <sz val="10"/>
        <color rgb="FF333333"/>
        <rFont val="Noto Sans CJK SC"/>
        <family val="2"/>
      </rPr>
      <t xml:space="preserve">日</t>
    </r>
    <r>
      <rPr>
        <sz val="10"/>
        <color rgb="FF333333"/>
        <rFont val="Yu Gothic"/>
        <family val="0"/>
        <charset val="1"/>
      </rPr>
      <t xml:space="preserve">1</t>
    </r>
    <r>
      <rPr>
        <sz val="10"/>
        <color rgb="FF333333"/>
        <rFont val="Noto Sans CJK SC"/>
        <family val="2"/>
      </rPr>
      <t xml:space="preserve">行で「日付」「当日損益」「当日最高残高（任意）」を記入する。</t>
    </r>
  </si>
  <si>
    <t xml:space="preserve">手順3</t>
  </si>
  <si>
    <t xml:space="preserve">残りはすべて自動計算。calcシートで「余力」と「あと何回トレードできるか」を確認する。</t>
  </si>
  <si>
    <t xml:space="preserve">手順4</t>
  </si>
  <si>
    <t xml:space="preserve">レコードを消すときは、行ごと削除する（数式行を残さない）。</t>
  </si>
  <si>
    <r>
      <rPr>
        <b val="true"/>
        <sz val="12"/>
        <color rgb="FF1F3864"/>
        <rFont val="Yu Gothic"/>
        <family val="0"/>
        <charset val="1"/>
      </rPr>
      <t xml:space="preserve">2. </t>
    </r>
    <r>
      <rPr>
        <b val="true"/>
        <sz val="12"/>
        <color rgb="FF1F3864"/>
        <rFont val="Noto Sans CJK SC"/>
        <family val="2"/>
      </rPr>
      <t xml:space="preserve">各シートの役割</t>
    </r>
  </si>
  <si>
    <t xml:space="preserve">input</t>
  </si>
  <si>
    <t xml:space="preserve">口座のルール（初期残高・最大DD額・DD方式・リスク額・日次上限）を入れる。</t>
  </si>
  <si>
    <t xml:space="preserve">daily</t>
  </si>
  <si>
    <t xml:space="preserve">日次の損益を記録する。1行足すだけで失格ラインが更新される。</t>
  </si>
  <si>
    <t xml:space="preserve">calc</t>
  </si>
  <si>
    <t xml:space="preserve">現在の余力と、損益シミュレーションを表示する。</t>
  </si>
  <si>
    <t xml:space="preserve">guide</t>
  </si>
  <si>
    <t xml:space="preserve">このシート。計算式の定義を確認する。</t>
  </si>
  <si>
    <r>
      <rPr>
        <b val="true"/>
        <sz val="12"/>
        <color rgb="FF1F3864"/>
        <rFont val="Yu Gothic"/>
        <family val="0"/>
        <charset val="1"/>
      </rPr>
      <t xml:space="preserve">3. </t>
    </r>
    <r>
      <rPr>
        <b val="true"/>
        <sz val="12"/>
        <color rgb="FF1F3864"/>
        <rFont val="Noto Sans CJK SC"/>
        <family val="2"/>
      </rPr>
      <t xml:space="preserve">計算式の定義</t>
    </r>
  </si>
  <si>
    <t xml:space="preserve">初期残高 ＋ その日までの累積損益</t>
  </si>
  <si>
    <t xml:space="preserve">前日までの最高終値</t>
  </si>
  <si>
    <r>
      <rPr>
        <sz val="10"/>
        <color rgb="FF333333"/>
        <rFont val="Yu Gothic"/>
        <family val="0"/>
        <charset val="1"/>
      </rPr>
      <t xml:space="preserve">MAX(</t>
    </r>
    <r>
      <rPr>
        <sz val="10"/>
        <color rgb="FF333333"/>
        <rFont val="Noto Sans CJK SC"/>
        <family val="2"/>
      </rPr>
      <t xml:space="preserve">初期残高</t>
    </r>
    <r>
      <rPr>
        <sz val="10"/>
        <color rgb="FF333333"/>
        <rFont val="Yu Gothic"/>
        <family val="0"/>
        <charset val="1"/>
      </rPr>
      <t xml:space="preserve">, </t>
    </r>
    <r>
      <rPr>
        <sz val="10"/>
        <color rgb="FF333333"/>
        <rFont val="Noto Sans CJK SC"/>
        <family val="2"/>
      </rPr>
      <t xml:space="preserve">前日までの各日終了残高</t>
    </r>
    <r>
      <rPr>
        <sz val="10"/>
        <color rgb="FF333333"/>
        <rFont val="Yu Gothic"/>
        <family val="0"/>
        <charset val="1"/>
      </rPr>
      <t xml:space="preserve">)</t>
    </r>
  </si>
  <si>
    <t xml:space="preserve">日中最高の累積</t>
  </si>
  <si>
    <r>
      <rPr>
        <sz val="10"/>
        <color rgb="FF333333"/>
        <rFont val="Yu Gothic"/>
        <family val="0"/>
        <charset val="1"/>
      </rPr>
      <t xml:space="preserve">MAX(</t>
    </r>
    <r>
      <rPr>
        <sz val="10"/>
        <color rgb="FF333333"/>
        <rFont val="Noto Sans CJK SC"/>
        <family val="2"/>
      </rPr>
      <t xml:space="preserve">前日までの最高終値</t>
    </r>
    <r>
      <rPr>
        <sz val="10"/>
        <color rgb="FF333333"/>
        <rFont val="Yu Gothic"/>
        <family val="0"/>
        <charset val="1"/>
      </rPr>
      <t xml:space="preserve">, </t>
    </r>
    <r>
      <rPr>
        <sz val="10"/>
        <color rgb="FF333333"/>
        <rFont val="Noto Sans CJK SC"/>
        <family val="2"/>
      </rPr>
      <t xml:space="preserve">当日までの各日最高残高</t>
    </r>
    <r>
      <rPr>
        <sz val="10"/>
        <color rgb="FF333333"/>
        <rFont val="Yu Gothic"/>
        <family val="0"/>
        <charset val="1"/>
      </rPr>
      <t xml:space="preserve">)</t>
    </r>
  </si>
  <si>
    <t xml:space="preserve">失格ライン(Static)</t>
  </si>
  <si>
    <t xml:space="preserve">初期残高 − 最大DD額（固定）</t>
  </si>
  <si>
    <t xml:space="preserve">失格ライン(EOD)</t>
  </si>
  <si>
    <t xml:space="preserve">前日までの最高終値 − 最大DD額（終値ベースで毎日更新）</t>
  </si>
  <si>
    <t xml:space="preserve">失格ライン(Trailing)</t>
  </si>
  <si>
    <t xml:space="preserve">日中最高の累積 − 最大DD額（含み益のピークまで追従）</t>
  </si>
  <si>
    <t xml:space="preserve">余力</t>
  </si>
  <si>
    <t xml:space="preserve">当日終了残高 − 失格ライン</t>
  </si>
  <si>
    <t xml:space="preserve">日次枠の残り</t>
  </si>
  <si>
    <t xml:space="preserve">日次損失上限 ＋ 当日損益（上限が0なら余力をそのまま使用）</t>
  </si>
  <si>
    <t xml:space="preserve">あと何回トレード可</t>
  </si>
  <si>
    <r>
      <rPr>
        <sz val="10"/>
        <color rgb="FF333333"/>
        <rFont val="Yu Gothic"/>
        <family val="0"/>
        <charset val="1"/>
      </rPr>
      <t xml:space="preserve">INT( MIN(</t>
    </r>
    <r>
      <rPr>
        <sz val="10"/>
        <color rgb="FF333333"/>
        <rFont val="Noto Sans CJK SC"/>
        <family val="2"/>
      </rPr>
      <t xml:space="preserve">余力</t>
    </r>
    <r>
      <rPr>
        <sz val="10"/>
        <color rgb="FF333333"/>
        <rFont val="Yu Gothic"/>
        <family val="0"/>
        <charset val="1"/>
      </rPr>
      <t xml:space="preserve">, </t>
    </r>
    <r>
      <rPr>
        <sz val="10"/>
        <color rgb="FF333333"/>
        <rFont val="Noto Sans CJK SC"/>
        <family val="2"/>
      </rPr>
      <t xml:space="preserve">日次枠の残り</t>
    </r>
    <r>
      <rPr>
        <sz val="10"/>
        <color rgb="FF333333"/>
        <rFont val="Yu Gothic"/>
        <family val="0"/>
        <charset val="1"/>
      </rPr>
      <t xml:space="preserve">) ÷ </t>
    </r>
    <r>
      <rPr>
        <sz val="10"/>
        <color rgb="FF333333"/>
        <rFont val="Noto Sans CJK SC"/>
        <family val="2"/>
      </rPr>
      <t xml:space="preserve">リスク額 </t>
    </r>
    <r>
      <rPr>
        <sz val="10"/>
        <color rgb="FF333333"/>
        <rFont val="Yu Gothic"/>
        <family val="0"/>
        <charset val="1"/>
      </rPr>
      <t xml:space="preserve">)</t>
    </r>
  </si>
  <si>
    <t xml:space="preserve">終了残高が失格ライン以下なら「失格」、回数0なら「停止」、それ以外は「継続」</t>
  </si>
  <si>
    <r>
      <rPr>
        <b val="true"/>
        <sz val="12"/>
        <color rgb="FF1F3864"/>
        <rFont val="Yu Gothic"/>
        <family val="0"/>
        <charset val="1"/>
      </rPr>
      <t xml:space="preserve">4. </t>
    </r>
    <r>
      <rPr>
        <b val="true"/>
        <sz val="12"/>
        <color rgb="FF1F3864"/>
        <rFont val="Noto Sans CJK SC"/>
        <family val="2"/>
      </rPr>
      <t xml:space="preserve">注意</t>
    </r>
  </si>
  <si>
    <t xml:space="preserve">注意1</t>
  </si>
  <si>
    <t xml:space="preserve">失格判定は「終値ベース」で計算しています。Trailingの場合、日中の含み益ピークは当日最高残高セルに入力しないと反映されません。</t>
  </si>
  <si>
    <t xml:space="preserve">注意2</t>
  </si>
  <si>
    <t xml:space="preserve">手数料・スプレッドは当日損益に含めて入力してください（純損益で記録する）。</t>
  </si>
  <si>
    <t xml:space="preserve">注意3</t>
  </si>
  <si>
    <t xml:space="preserve">業者の規約が最優先です。判定が規約と異なる場合は、規約の定義に合わせてinputシートの値を調整してください。</t>
  </si>
  <si>
    <t xml:space="preserve">注意4</t>
  </si>
  <si>
    <t xml:space="preserve">このシートは記録と計算の補助であり、業者の判定を保証するものではありません。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</si>
</sst>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;&quot;($&quot;#,##0\);\-"/>
    <numFmt numFmtId="166" formatCode="yyyy/mm/dd"/>
    <numFmt numFmtId="167" formatCode="General"/>
    <numFmt numFmtId="168" formatCode="0"/>
    <numFmt numFmtId="169" formatCode="0.0%;\(0.0%\);\-"/>
  </numFmts>
  <fonts count="3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Noto Sans CJK SC"/>
      <family val="2"/>
      <charset val="1"/>
    </font>
    <font>
      <sz val="10"/>
      <color rgb="FFC00000"/>
      <name val="Noto Sans CJK SC"/>
      <family val="2"/>
      <charset val="1"/>
    </font>
    <font>
      <b val="true"/>
      <sz val="10"/>
      <color rgb="FFFFFFFF"/>
      <name val="Noto Sans CJK SC"/>
      <family val="2"/>
      <charset val="1"/>
    </font>
    <font>
      <b val="true"/>
      <sz val="10"/>
      <color rgb="FF000000"/>
      <name val="Noto Sans CJK SC"/>
      <family val="2"/>
      <charset val="1"/>
    </font>
    <font>
      <b val="true"/>
      <sz val="11"/>
      <color rgb="FF0000FF"/>
      <name val="Yu Gothic"/>
      <family val="0"/>
      <charset val="1"/>
    </font>
    <font>
      <sz val="9"/>
      <color rgb="FF595959"/>
      <name val="Noto Sans CJK SC"/>
      <family val="2"/>
      <charset val="1"/>
    </font>
    <font>
      <b val="true"/>
      <sz val="10"/>
      <color rgb="FF000000"/>
      <name val="Yu Gothic"/>
      <family val="0"/>
      <charset val="1"/>
    </font>
    <font>
      <b val="true"/>
      <sz val="10"/>
      <color rgb="FF000000"/>
      <name val="Noto Sans CJK SC"/>
      <family val="2"/>
    </font>
    <font>
      <sz val="9"/>
      <color rgb="FF595959"/>
      <name val="Yu Gothic"/>
      <family val="0"/>
      <charset val="1"/>
    </font>
    <font>
      <sz val="9"/>
      <color rgb="FF595959"/>
      <name val="Noto Sans CJK SC"/>
      <family val="2"/>
    </font>
    <font>
      <b val="true"/>
      <sz val="11"/>
      <color rgb="FF1F3864"/>
      <name val="Yu Gothic"/>
      <family val="0"/>
      <charset val="1"/>
    </font>
    <font>
      <b val="true"/>
      <sz val="11"/>
      <color rgb="FF1F3864"/>
      <name val="Noto Sans CJK SC"/>
      <family val="2"/>
    </font>
    <font>
      <b val="true"/>
      <sz val="10"/>
      <color rgb="FFC00000"/>
      <name val="Yu Gothic"/>
      <family val="0"/>
      <charset val="1"/>
    </font>
    <font>
      <sz val="11"/>
      <color rgb="FF000000"/>
      <name val="Yu Gothic"/>
      <family val="0"/>
      <charset val="1"/>
    </font>
    <font>
      <b val="true"/>
      <sz val="11"/>
      <name val="Noto Sans CJK SC"/>
      <family val="2"/>
      <charset val="1"/>
    </font>
    <font>
      <sz val="11"/>
      <color rgb="FF008000"/>
      <name val="Yu Gothic"/>
      <family val="0"/>
      <charset val="1"/>
    </font>
    <font>
      <b val="true"/>
      <sz val="14"/>
      <color rgb="FF000000"/>
      <name val="Yu Gothic"/>
      <family val="0"/>
      <charset val="1"/>
    </font>
    <font>
      <sz val="11"/>
      <color rgb="FF008000"/>
      <name val="Noto Sans CJK SC"/>
      <family val="2"/>
      <charset val="1"/>
    </font>
    <font>
      <b val="true"/>
      <sz val="12"/>
      <color rgb="FF1F3864"/>
      <name val="Noto Sans CJK SC"/>
      <family val="2"/>
      <charset val="1"/>
    </font>
    <font>
      <sz val="11"/>
      <color rgb="FF000000"/>
      <name val="Noto Sans CJK SC"/>
      <family val="2"/>
    </font>
    <font>
      <b val="true"/>
      <sz val="12"/>
      <color rgb="FF1F3864"/>
      <name val="Yu Gothic"/>
      <family val="0"/>
      <charset val="1"/>
    </font>
    <font>
      <b val="true"/>
      <sz val="12"/>
      <color rgb="FF1F3864"/>
      <name val="Noto Sans CJK SC"/>
      <family val="2"/>
    </font>
    <font>
      <b val="true"/>
      <sz val="10"/>
      <name val="Noto Sans CJK SC"/>
      <family val="2"/>
      <charset val="1"/>
    </font>
    <font>
      <sz val="10"/>
      <color rgb="FF333333"/>
      <name val="Yu Gothic"/>
      <family val="0"/>
      <charset val="1"/>
    </font>
    <font>
      <sz val="10"/>
      <color rgb="FF333333"/>
      <name val="Noto Sans CJK SC"/>
      <family val="2"/>
    </font>
    <font>
      <sz val="10"/>
      <color rgb="FF333333"/>
      <name val="Noto Sans CJK SC"/>
      <family val="2"/>
      <charset val="1"/>
    </font>
    <font>
      <b val="true"/>
      <sz val="10"/>
      <name val="Yu Gothic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F5597"/>
        <bgColor rgb="FF1F3864"/>
      </patternFill>
    </fill>
    <fill>
      <patternFill patternType="solid">
        <fgColor rgb="FFFFF2CC"/>
        <bgColor rgb="FFFFEB9C"/>
      </patternFill>
    </fill>
    <fill>
      <patternFill patternType="solid">
        <fgColor rgb="FF375623"/>
        <bgColor rgb="FF404040"/>
      </patternFill>
    </fill>
    <fill>
      <patternFill patternType="solid">
        <fgColor rgb="FF548235"/>
        <bgColor rgb="FF595959"/>
      </patternFill>
    </fill>
    <fill>
      <patternFill patternType="solid">
        <fgColor rgb="FF843C0C"/>
        <bgColor rgb="FF993366"/>
      </patternFill>
    </fill>
    <fill>
      <patternFill patternType="solid">
        <fgColor rgb="FF404040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5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4" fillId="5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4" fillId="7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5" fontId="1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5" fontId="2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2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8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2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2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0" fillId="0" borderId="1" xfId="0" applyFont="true" applyBorder="true" applyAlignment="true" applyProtection="false">
      <alignment horizontal="general" vertical="top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Yu Gothic"/>
        <charset val="1"/>
        <family val="0"/>
        <b val="1"/>
        <color rgb="FF9C0006"/>
        <sz val="11"/>
      </font>
      <fill>
        <patternFill>
          <bgColor rgb="FFFFC7CE"/>
        </patternFill>
      </fill>
    </dxf>
    <dxf>
      <font>
        <name val="Yu Gothic"/>
        <charset val="1"/>
        <family val="0"/>
        <b val="1"/>
        <color rgb="FF9C6500"/>
        <sz val="11"/>
      </font>
      <fill>
        <patternFill>
          <bgColor rgb="FFFFEB9C"/>
        </patternFill>
      </fill>
    </dxf>
    <dxf>
      <font>
        <name val="Yu Gothic"/>
        <charset val="1"/>
        <family val="0"/>
        <b val="1"/>
        <color rgb="FF006100"/>
        <sz val="11"/>
      </font>
      <fill>
        <patternFill>
          <bgColor rgb="FFC6EFCE"/>
        </patternFill>
      </fill>
    </dxf>
    <dxf>
      <font>
        <name val="Yu Gothic"/>
        <charset val="1"/>
        <family val="0"/>
        <b val="1"/>
        <color rgb="FF9C0006"/>
        <sz val="14"/>
      </font>
      <fill>
        <patternFill>
          <bgColor rgb="FFFFC7CE"/>
        </patternFill>
      </fill>
    </dxf>
    <dxf>
      <font>
        <name val="Yu Gothic"/>
        <charset val="1"/>
        <family val="0"/>
        <b val="1"/>
        <color rgb="FF9C6500"/>
        <sz val="14"/>
      </font>
      <fill>
        <patternFill>
          <bgColor rgb="FFFFEB9C"/>
        </patternFill>
      </fill>
    </dxf>
    <dxf>
      <font>
        <name val="Yu Gothic"/>
        <charset val="1"/>
        <family val="0"/>
        <b val="1"/>
        <color rgb="FF006100"/>
        <sz val="14"/>
      </font>
      <fill>
        <patternFill>
          <bgColor rgb="FFC6EFCE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9C6500"/>
      <rgbColor rgb="FF800080"/>
      <rgbColor rgb="FF375623"/>
      <rgbColor rgb="FFBFBFBF"/>
      <rgbColor rgb="FF7F7F7F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548235"/>
      <rgbColor rgb="FF006100"/>
      <rgbColor rgb="FF404040"/>
      <rgbColor rgb="FF843C0C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5597"/>
    <pageSetUpPr fitToPage="false"/>
  </sheetPr>
  <dimension ref="A1:C1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2" min="2" style="1" width="16"/>
    <col collapsed="false" customWidth="true" hidden="false" outlineLevel="0" max="3" min="3" style="1" width="62"/>
  </cols>
  <sheetData>
    <row r="1" customFormat="false" ht="33.75" hidden="false" customHeight="true" outlineLevel="0" collapsed="false">
      <c r="A1" s="2" t="s">
        <v>0</v>
      </c>
      <c r="B1" s="2"/>
      <c r="C1" s="2"/>
    </row>
    <row r="2" customFormat="false" ht="19.5" hidden="false" customHeight="true" outlineLevel="0" collapsed="false">
      <c r="A2" s="3" t="s">
        <v>1</v>
      </c>
      <c r="B2" s="3"/>
      <c r="C2" s="3"/>
    </row>
    <row r="3" customFormat="false" ht="21.75" hidden="false" customHeight="true" outlineLevel="0" collapsed="false">
      <c r="A3" s="4" t="s">
        <v>2</v>
      </c>
      <c r="B3" s="4" t="s">
        <v>3</v>
      </c>
      <c r="C3" s="4" t="s">
        <v>4</v>
      </c>
    </row>
    <row r="4" customFormat="false" ht="30" hidden="false" customHeight="true" outlineLevel="0" collapsed="false">
      <c r="A4" s="5" t="s">
        <v>5</v>
      </c>
      <c r="B4" s="6" t="n">
        <v>50000</v>
      </c>
      <c r="C4" s="7" t="s">
        <v>6</v>
      </c>
    </row>
    <row r="5" customFormat="false" ht="30" hidden="false" customHeight="true" outlineLevel="0" collapsed="false">
      <c r="A5" s="5" t="s">
        <v>7</v>
      </c>
      <c r="B5" s="6" t="n">
        <v>2000</v>
      </c>
      <c r="C5" s="7" t="s">
        <v>8</v>
      </c>
    </row>
    <row r="6" customFormat="false" ht="30" hidden="false" customHeight="true" outlineLevel="0" collapsed="false">
      <c r="A6" s="8" t="s">
        <v>9</v>
      </c>
      <c r="B6" s="9" t="s">
        <v>10</v>
      </c>
      <c r="C6" s="10" t="s">
        <v>11</v>
      </c>
    </row>
    <row r="7" customFormat="false" ht="30" hidden="false" customHeight="true" outlineLevel="0" collapsed="false">
      <c r="A7" s="8" t="s">
        <v>12</v>
      </c>
      <c r="B7" s="6" t="n">
        <v>500</v>
      </c>
      <c r="C7" s="10" t="s">
        <v>13</v>
      </c>
    </row>
    <row r="8" customFormat="false" ht="30" hidden="false" customHeight="true" outlineLevel="0" collapsed="false">
      <c r="A8" s="5" t="s">
        <v>14</v>
      </c>
      <c r="B8" s="6" t="n">
        <v>1000</v>
      </c>
      <c r="C8" s="7" t="s">
        <v>15</v>
      </c>
    </row>
    <row r="11" customFormat="false" ht="16.5" hidden="false" customHeight="true" outlineLevel="0" collapsed="false">
      <c r="A11" s="11" t="s">
        <v>16</v>
      </c>
    </row>
    <row r="12" customFormat="false" ht="27.75" hidden="false" customHeight="true" outlineLevel="0" collapsed="false">
      <c r="A12" s="12" t="s">
        <v>17</v>
      </c>
      <c r="B12" s="13" t="s">
        <v>18</v>
      </c>
      <c r="C12" s="13"/>
    </row>
    <row r="13" customFormat="false" ht="27.75" hidden="false" customHeight="true" outlineLevel="0" collapsed="false">
      <c r="A13" s="12" t="s">
        <v>10</v>
      </c>
      <c r="B13" s="13" t="s">
        <v>19</v>
      </c>
      <c r="C13" s="13"/>
    </row>
    <row r="14" customFormat="false" ht="27.75" hidden="false" customHeight="true" outlineLevel="0" collapsed="false">
      <c r="A14" s="12" t="s">
        <v>20</v>
      </c>
      <c r="B14" s="13" t="s">
        <v>21</v>
      </c>
      <c r="C14" s="13"/>
    </row>
  </sheetData>
  <mergeCells count="5">
    <mergeCell ref="A1:C1"/>
    <mergeCell ref="A2:C2"/>
    <mergeCell ref="B12:C12"/>
    <mergeCell ref="B13:C13"/>
    <mergeCell ref="B14:C14"/>
  </mergeCells>
  <dataValidations count="1">
    <dataValidation allowBlank="false" error="EOD / Static / Trailing のいずれかを選択してください。" errorStyle="stop" errorTitle="入力エラー" operator="between" prompt="EOD / Static / Trailing" promptTitle="DD方式" showDropDown="false" showErrorMessage="false" showInputMessage="false" sqref="B6" type="list">
      <formula1>"EOD,Static,Trailing"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48235"/>
    <pageSetUpPr fitToPage="false"/>
  </sheetPr>
  <dimension ref="A1:K2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13"/>
    <col collapsed="false" customWidth="true" hidden="false" outlineLevel="0" max="3" min="3" style="1" width="15"/>
    <col collapsed="false" customWidth="true" hidden="false" outlineLevel="0" max="5" min="4" style="1" width="14"/>
    <col collapsed="false" customWidth="true" hidden="false" outlineLevel="0" max="6" min="6" style="1" width="13"/>
    <col collapsed="false" customWidth="true" hidden="false" outlineLevel="0" max="7" min="7" style="1" width="14"/>
    <col collapsed="false" customWidth="true" hidden="false" outlineLevel="0" max="8" min="8" style="1" width="13"/>
    <col collapsed="false" customWidth="true" hidden="false" outlineLevel="0" max="10" min="9" style="1" width="12"/>
    <col collapsed="false" customWidth="true" hidden="false" outlineLevel="0" max="11" min="11" style="1" width="9"/>
  </cols>
  <sheetData>
    <row r="1" customFormat="false" ht="30" hidden="false" customHeight="true" outlineLevel="0" collapsed="false">
      <c r="A1" s="14" t="s">
        <v>22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customFormat="false" ht="42" hidden="false" customHeight="true" outlineLevel="0" collapsed="false">
      <c r="A2" s="15" t="s">
        <v>23</v>
      </c>
      <c r="B2" s="15" t="s">
        <v>24</v>
      </c>
      <c r="C2" s="15" t="s">
        <v>25</v>
      </c>
      <c r="D2" s="15" t="s">
        <v>26</v>
      </c>
      <c r="E2" s="15" t="s">
        <v>27</v>
      </c>
      <c r="F2" s="15" t="s">
        <v>28</v>
      </c>
      <c r="G2" s="15" t="s">
        <v>29</v>
      </c>
      <c r="H2" s="15" t="s">
        <v>30</v>
      </c>
      <c r="I2" s="15" t="s">
        <v>31</v>
      </c>
      <c r="J2" s="15" t="s">
        <v>32</v>
      </c>
      <c r="K2" s="15" t="s">
        <v>33</v>
      </c>
    </row>
    <row r="3" customFormat="false" ht="16.5" hidden="false" customHeight="true" outlineLevel="0" collapsed="false">
      <c r="A3" s="16" t="n">
        <v>46322</v>
      </c>
      <c r="B3" s="17" t="n">
        <v>-350</v>
      </c>
      <c r="C3" s="18" t="n">
        <f aca="false">IF($A3="","",input!$B$4+SUM($B$3:$B3))</f>
        <v>49650</v>
      </c>
      <c r="D3" s="17" t="n">
        <v>50400</v>
      </c>
      <c r="E3" s="18" t="n">
        <f aca="false">IF($A3="","",IF(ROW()=3,input!$B$4,MAX(input!$B$4,MAX($C$3:INDEX($C:$C,ROW()-1)))))</f>
        <v>50000</v>
      </c>
      <c r="F3" s="18" t="n">
        <f aca="false">IF($A3="","",MAX($E3,IF(COUNT($D$3:$D3)=0,0,MAX($D$3:$D3))))</f>
        <v>50400</v>
      </c>
      <c r="G3" s="18" t="n">
        <f aca="false">IF($A3="","",IF(input!$B$6="Static",input!$B$4,IF(input!$B$6="Trailing",$F3,$E3))-input!$B$5)</f>
        <v>48000</v>
      </c>
      <c r="H3" s="18" t="n">
        <f aca="false">IF($A3="","",$C3-$G3)</f>
        <v>1650</v>
      </c>
      <c r="I3" s="18" t="n">
        <f aca="false">IF($A3="","",IF(input!$B$8=0,$H3,MAX(0,input!$B$8+$B3)))</f>
        <v>650</v>
      </c>
      <c r="J3" s="19" t="n">
        <f aca="false">IF($A3="","",IF($H3&lt;=0,0,INT(MIN($H3,$I3)/input!$B$7)))</f>
        <v>1</v>
      </c>
      <c r="K3" s="20" t="str">
        <f aca="false">IF($A3="","",IF($C3&lt;=$G3,"失格",IF($J3&lt;=0,"停止","継続")))</f>
        <v>継続</v>
      </c>
    </row>
    <row r="4" customFormat="false" ht="15" hidden="false" customHeight="true" outlineLevel="0" collapsed="false">
      <c r="A4" s="16"/>
      <c r="B4" s="17"/>
      <c r="C4" s="18" t="str">
        <f aca="false">IF($A4="","",input!$B$4+SUM($B$3:$B4))</f>
        <v/>
      </c>
      <c r="D4" s="17"/>
      <c r="E4" s="18" t="str">
        <f aca="false">IF($A4="","",IF(ROW()=3,input!$B$4,MAX(input!$B$4,MAX($C$3:INDEX($C:$C,ROW()-1)))))</f>
        <v/>
      </c>
      <c r="F4" s="18" t="str">
        <f aca="false">IF($A4="","",MAX($E4,IF(COUNT($D$3:$D4)=0,0,MAX($D$3:$D4))))</f>
        <v/>
      </c>
      <c r="G4" s="18" t="str">
        <f aca="false">IF($A4="","",IF(input!$B$6="Static",input!$B$4,IF(input!$B$6="Trailing",$F4,$E4))-input!$B$5)</f>
        <v/>
      </c>
      <c r="H4" s="18" t="str">
        <f aca="false">IF($A4="","",$C4-$G4)</f>
        <v/>
      </c>
      <c r="I4" s="18" t="str">
        <f aca="false">IF($A4="","",IF(input!$B$8=0,$H4,MAX(0,input!$B$8+$B4)))</f>
        <v/>
      </c>
      <c r="J4" s="19" t="str">
        <f aca="false">IF($A4="","",IF($H4&lt;=0,0,INT(MIN($H4,$I4)/input!$B$7)))</f>
        <v/>
      </c>
      <c r="K4" s="20" t="str">
        <f aca="false">IF($A4="","",IF($C4&lt;=$G4,"失格",IF($J4&lt;=0,"停止","継続")))</f>
        <v/>
      </c>
    </row>
    <row r="5" customFormat="false" ht="15" hidden="false" customHeight="true" outlineLevel="0" collapsed="false">
      <c r="A5" s="16"/>
      <c r="B5" s="17"/>
      <c r="C5" s="18" t="str">
        <f aca="false">IF($A5="","",input!$B$4+SUM($B$3:$B5))</f>
        <v/>
      </c>
      <c r="D5" s="17"/>
      <c r="E5" s="18" t="str">
        <f aca="false">IF($A5="","",IF(ROW()=3,input!$B$4,MAX(input!$B$4,MAX($C$3:INDEX($C:$C,ROW()-1)))))</f>
        <v/>
      </c>
      <c r="F5" s="18" t="str">
        <f aca="false">IF($A5="","",MAX($E5,IF(COUNT($D$3:$D5)=0,0,MAX($D$3:$D5))))</f>
        <v/>
      </c>
      <c r="G5" s="18" t="str">
        <f aca="false">IF($A5="","",IF(input!$B$6="Static",input!$B$4,IF(input!$B$6="Trailing",$F5,$E5))-input!$B$5)</f>
        <v/>
      </c>
      <c r="H5" s="18" t="str">
        <f aca="false">IF($A5="","",$C5-$G5)</f>
        <v/>
      </c>
      <c r="I5" s="18" t="str">
        <f aca="false">IF($A5="","",IF(input!$B$8=0,$H5,MAX(0,input!$B$8+$B5)))</f>
        <v/>
      </c>
      <c r="J5" s="19" t="str">
        <f aca="false">IF($A5="","",IF($H5&lt;=0,0,INT(MIN($H5,$I5)/input!$B$7)))</f>
        <v/>
      </c>
      <c r="K5" s="20" t="str">
        <f aca="false">IF($A5="","",IF($C5&lt;=$G5,"失格",IF($J5&lt;=0,"停止","継続")))</f>
        <v/>
      </c>
    </row>
    <row r="6" customFormat="false" ht="15" hidden="false" customHeight="true" outlineLevel="0" collapsed="false">
      <c r="A6" s="16"/>
      <c r="B6" s="17"/>
      <c r="C6" s="18" t="str">
        <f aca="false">IF($A6="","",input!$B$4+SUM($B$3:$B6))</f>
        <v/>
      </c>
      <c r="D6" s="17"/>
      <c r="E6" s="18" t="str">
        <f aca="false">IF($A6="","",IF(ROW()=3,input!$B$4,MAX(input!$B$4,MAX($C$3:INDEX($C:$C,ROW()-1)))))</f>
        <v/>
      </c>
      <c r="F6" s="18" t="str">
        <f aca="false">IF($A6="","",MAX($E6,IF(COUNT($D$3:$D6)=0,0,MAX($D$3:$D6))))</f>
        <v/>
      </c>
      <c r="G6" s="18" t="str">
        <f aca="false">IF($A6="","",IF(input!$B$6="Static",input!$B$4,IF(input!$B$6="Trailing",$F6,$E6))-input!$B$5)</f>
        <v/>
      </c>
      <c r="H6" s="18" t="str">
        <f aca="false">IF($A6="","",$C6-$G6)</f>
        <v/>
      </c>
      <c r="I6" s="18" t="str">
        <f aca="false">IF($A6="","",IF(input!$B$8=0,$H6,MAX(0,input!$B$8+$B6)))</f>
        <v/>
      </c>
      <c r="J6" s="19" t="str">
        <f aca="false">IF($A6="","",IF($H6&lt;=0,0,INT(MIN($H6,$I6)/input!$B$7)))</f>
        <v/>
      </c>
      <c r="K6" s="20" t="str">
        <f aca="false">IF($A6="","",IF($C6&lt;=$G6,"失格",IF($J6&lt;=0,"停止","継続")))</f>
        <v/>
      </c>
    </row>
    <row r="7" customFormat="false" ht="15" hidden="false" customHeight="true" outlineLevel="0" collapsed="false">
      <c r="A7" s="16"/>
      <c r="B7" s="17"/>
      <c r="C7" s="18" t="str">
        <f aca="false">IF($A7="","",input!$B$4+SUM($B$3:$B7))</f>
        <v/>
      </c>
      <c r="D7" s="17"/>
      <c r="E7" s="18" t="str">
        <f aca="false">IF($A7="","",IF(ROW()=3,input!$B$4,MAX(input!$B$4,MAX($C$3:INDEX($C:$C,ROW()-1)))))</f>
        <v/>
      </c>
      <c r="F7" s="18" t="str">
        <f aca="false">IF($A7="","",MAX($E7,IF(COUNT($D$3:$D7)=0,0,MAX($D$3:$D7))))</f>
        <v/>
      </c>
      <c r="G7" s="18" t="str">
        <f aca="false">IF($A7="","",IF(input!$B$6="Static",input!$B$4,IF(input!$B$6="Trailing",$F7,$E7))-input!$B$5)</f>
        <v/>
      </c>
      <c r="H7" s="18" t="str">
        <f aca="false">IF($A7="","",$C7-$G7)</f>
        <v/>
      </c>
      <c r="I7" s="18" t="str">
        <f aca="false">IF($A7="","",IF(input!$B$8=0,$H7,MAX(0,input!$B$8+$B7)))</f>
        <v/>
      </c>
      <c r="J7" s="19" t="str">
        <f aca="false">IF($A7="","",IF($H7&lt;=0,0,INT(MIN($H7,$I7)/input!$B$7)))</f>
        <v/>
      </c>
      <c r="K7" s="20" t="str">
        <f aca="false">IF($A7="","",IF($C7&lt;=$G7,"失格",IF($J7&lt;=0,"停止","継続")))</f>
        <v/>
      </c>
    </row>
    <row r="8" customFormat="false" ht="15" hidden="false" customHeight="true" outlineLevel="0" collapsed="false">
      <c r="A8" s="16"/>
      <c r="B8" s="17"/>
      <c r="C8" s="18" t="str">
        <f aca="false">IF($A8="","",input!$B$4+SUM($B$3:$B8))</f>
        <v/>
      </c>
      <c r="D8" s="17"/>
      <c r="E8" s="18" t="str">
        <f aca="false">IF($A8="","",IF(ROW()=3,input!$B$4,MAX(input!$B$4,MAX($C$3:INDEX($C:$C,ROW()-1)))))</f>
        <v/>
      </c>
      <c r="F8" s="18" t="str">
        <f aca="false">IF($A8="","",MAX($E8,IF(COUNT($D$3:$D8)=0,0,MAX($D$3:$D8))))</f>
        <v/>
      </c>
      <c r="G8" s="18" t="str">
        <f aca="false">IF($A8="","",IF(input!$B$6="Static",input!$B$4,IF(input!$B$6="Trailing",$F8,$E8))-input!$B$5)</f>
        <v/>
      </c>
      <c r="H8" s="18" t="str">
        <f aca="false">IF($A8="","",$C8-$G8)</f>
        <v/>
      </c>
      <c r="I8" s="18" t="str">
        <f aca="false">IF($A8="","",IF(input!$B$8=0,$H8,MAX(0,input!$B$8+$B8)))</f>
        <v/>
      </c>
      <c r="J8" s="19" t="str">
        <f aca="false">IF($A8="","",IF($H8&lt;=0,0,INT(MIN($H8,$I8)/input!$B$7)))</f>
        <v/>
      </c>
      <c r="K8" s="20" t="str">
        <f aca="false">IF($A8="","",IF($C8&lt;=$G8,"失格",IF($J8&lt;=0,"停止","継続")))</f>
        <v/>
      </c>
    </row>
    <row r="9" customFormat="false" ht="15" hidden="false" customHeight="true" outlineLevel="0" collapsed="false">
      <c r="A9" s="16"/>
      <c r="B9" s="17"/>
      <c r="C9" s="18" t="str">
        <f aca="false">IF($A9="","",input!$B$4+SUM($B$3:$B9))</f>
        <v/>
      </c>
      <c r="D9" s="17"/>
      <c r="E9" s="18" t="str">
        <f aca="false">IF($A9="","",IF(ROW()=3,input!$B$4,MAX(input!$B$4,MAX($C$3:INDEX($C:$C,ROW()-1)))))</f>
        <v/>
      </c>
      <c r="F9" s="18" t="str">
        <f aca="false">IF($A9="","",MAX($E9,IF(COUNT($D$3:$D9)=0,0,MAX($D$3:$D9))))</f>
        <v/>
      </c>
      <c r="G9" s="18" t="str">
        <f aca="false">IF($A9="","",IF(input!$B$6="Static",input!$B$4,IF(input!$B$6="Trailing",$F9,$E9))-input!$B$5)</f>
        <v/>
      </c>
      <c r="H9" s="18" t="str">
        <f aca="false">IF($A9="","",$C9-$G9)</f>
        <v/>
      </c>
      <c r="I9" s="18" t="str">
        <f aca="false">IF($A9="","",IF(input!$B$8=0,$H9,MAX(0,input!$B$8+$B9)))</f>
        <v/>
      </c>
      <c r="J9" s="19" t="str">
        <f aca="false">IF($A9="","",IF($H9&lt;=0,0,INT(MIN($H9,$I9)/input!$B$7)))</f>
        <v/>
      </c>
      <c r="K9" s="20" t="str">
        <f aca="false">IF($A9="","",IF($C9&lt;=$G9,"失格",IF($J9&lt;=0,"停止","継続")))</f>
        <v/>
      </c>
    </row>
    <row r="10" customFormat="false" ht="15" hidden="false" customHeight="true" outlineLevel="0" collapsed="false">
      <c r="A10" s="16"/>
      <c r="B10" s="17"/>
      <c r="C10" s="18" t="str">
        <f aca="false">IF($A10="","",input!$B$4+SUM($B$3:$B10))</f>
        <v/>
      </c>
      <c r="D10" s="17"/>
      <c r="E10" s="18" t="str">
        <f aca="false">IF($A10="","",IF(ROW()=3,input!$B$4,MAX(input!$B$4,MAX($C$3:INDEX($C:$C,ROW()-1)))))</f>
        <v/>
      </c>
      <c r="F10" s="18" t="str">
        <f aca="false">IF($A10="","",MAX($E10,IF(COUNT($D$3:$D10)=0,0,MAX($D$3:$D10))))</f>
        <v/>
      </c>
      <c r="G10" s="18" t="str">
        <f aca="false">IF($A10="","",IF(input!$B$6="Static",input!$B$4,IF(input!$B$6="Trailing",$F10,$E10))-input!$B$5)</f>
        <v/>
      </c>
      <c r="H10" s="18" t="str">
        <f aca="false">IF($A10="","",$C10-$G10)</f>
        <v/>
      </c>
      <c r="I10" s="18" t="str">
        <f aca="false">IF($A10="","",IF(input!$B$8=0,$H10,MAX(0,input!$B$8+$B10)))</f>
        <v/>
      </c>
      <c r="J10" s="19" t="str">
        <f aca="false">IF($A10="","",IF($H10&lt;=0,0,INT(MIN($H10,$I10)/input!$B$7)))</f>
        <v/>
      </c>
      <c r="K10" s="20" t="str">
        <f aca="false">IF($A10="","",IF($C10&lt;=$G10,"失格",IF($J10&lt;=0,"停止","継続")))</f>
        <v/>
      </c>
    </row>
    <row r="11" customFormat="false" ht="15" hidden="false" customHeight="true" outlineLevel="0" collapsed="false">
      <c r="A11" s="16"/>
      <c r="B11" s="17"/>
      <c r="C11" s="18" t="str">
        <f aca="false">IF($A11="","",input!$B$4+SUM($B$3:$B11))</f>
        <v/>
      </c>
      <c r="D11" s="17"/>
      <c r="E11" s="18" t="str">
        <f aca="false">IF($A11="","",IF(ROW()=3,input!$B$4,MAX(input!$B$4,MAX($C$3:INDEX($C:$C,ROW()-1)))))</f>
        <v/>
      </c>
      <c r="F11" s="18" t="str">
        <f aca="false">IF($A11="","",MAX($E11,IF(COUNT($D$3:$D11)=0,0,MAX($D$3:$D11))))</f>
        <v/>
      </c>
      <c r="G11" s="18" t="str">
        <f aca="false">IF($A11="","",IF(input!$B$6="Static",input!$B$4,IF(input!$B$6="Trailing",$F11,$E11))-input!$B$5)</f>
        <v/>
      </c>
      <c r="H11" s="18" t="str">
        <f aca="false">IF($A11="","",$C11-$G11)</f>
        <v/>
      </c>
      <c r="I11" s="18" t="str">
        <f aca="false">IF($A11="","",IF(input!$B$8=0,$H11,MAX(0,input!$B$8+$B11)))</f>
        <v/>
      </c>
      <c r="J11" s="19" t="str">
        <f aca="false">IF($A11="","",IF($H11&lt;=0,0,INT(MIN($H11,$I11)/input!$B$7)))</f>
        <v/>
      </c>
      <c r="K11" s="20" t="str">
        <f aca="false">IF($A11="","",IF($C11&lt;=$G11,"失格",IF($J11&lt;=0,"停止","継続")))</f>
        <v/>
      </c>
    </row>
    <row r="12" customFormat="false" ht="15" hidden="false" customHeight="true" outlineLevel="0" collapsed="false">
      <c r="A12" s="16"/>
      <c r="B12" s="17"/>
      <c r="C12" s="18" t="str">
        <f aca="false">IF($A12="","",input!$B$4+SUM($B$3:$B12))</f>
        <v/>
      </c>
      <c r="D12" s="17"/>
      <c r="E12" s="18" t="str">
        <f aca="false">IF($A12="","",IF(ROW()=3,input!$B$4,MAX(input!$B$4,MAX($C$3:INDEX($C:$C,ROW()-1)))))</f>
        <v/>
      </c>
      <c r="F12" s="18" t="str">
        <f aca="false">IF($A12="","",MAX($E12,IF(COUNT($D$3:$D12)=0,0,MAX($D$3:$D12))))</f>
        <v/>
      </c>
      <c r="G12" s="18" t="str">
        <f aca="false">IF($A12="","",IF(input!$B$6="Static",input!$B$4,IF(input!$B$6="Trailing",$F12,$E12))-input!$B$5)</f>
        <v/>
      </c>
      <c r="H12" s="18" t="str">
        <f aca="false">IF($A12="","",$C12-$G12)</f>
        <v/>
      </c>
      <c r="I12" s="18" t="str">
        <f aca="false">IF($A12="","",IF(input!$B$8=0,$H12,MAX(0,input!$B$8+$B12)))</f>
        <v/>
      </c>
      <c r="J12" s="19" t="str">
        <f aca="false">IF($A12="","",IF($H12&lt;=0,0,INT(MIN($H12,$I12)/input!$B$7)))</f>
        <v/>
      </c>
      <c r="K12" s="20" t="str">
        <f aca="false">IF($A12="","",IF($C12&lt;=$G12,"失格",IF($J12&lt;=0,"停止","継続")))</f>
        <v/>
      </c>
    </row>
    <row r="13" customFormat="false" ht="15" hidden="false" customHeight="true" outlineLevel="0" collapsed="false">
      <c r="A13" s="16"/>
      <c r="B13" s="17"/>
      <c r="C13" s="18" t="str">
        <f aca="false">IF($A13="","",input!$B$4+SUM($B$3:$B13))</f>
        <v/>
      </c>
      <c r="D13" s="17"/>
      <c r="E13" s="18" t="str">
        <f aca="false">IF($A13="","",IF(ROW()=3,input!$B$4,MAX(input!$B$4,MAX($C$3:INDEX($C:$C,ROW()-1)))))</f>
        <v/>
      </c>
      <c r="F13" s="18" t="str">
        <f aca="false">IF($A13="","",MAX($E13,IF(COUNT($D$3:$D13)=0,0,MAX($D$3:$D13))))</f>
        <v/>
      </c>
      <c r="G13" s="18" t="str">
        <f aca="false">IF($A13="","",IF(input!$B$6="Static",input!$B$4,IF(input!$B$6="Trailing",$F13,$E13))-input!$B$5)</f>
        <v/>
      </c>
      <c r="H13" s="18" t="str">
        <f aca="false">IF($A13="","",$C13-$G13)</f>
        <v/>
      </c>
      <c r="I13" s="18" t="str">
        <f aca="false">IF($A13="","",IF(input!$B$8=0,$H13,MAX(0,input!$B$8+$B13)))</f>
        <v/>
      </c>
      <c r="J13" s="19" t="str">
        <f aca="false">IF($A13="","",IF($H13&lt;=0,0,INT(MIN($H13,$I13)/input!$B$7)))</f>
        <v/>
      </c>
      <c r="K13" s="20" t="str">
        <f aca="false">IF($A13="","",IF($C13&lt;=$G13,"失格",IF($J13&lt;=0,"停止","継続")))</f>
        <v/>
      </c>
    </row>
    <row r="14" customFormat="false" ht="15" hidden="false" customHeight="true" outlineLevel="0" collapsed="false">
      <c r="A14" s="16"/>
      <c r="B14" s="17"/>
      <c r="C14" s="18" t="str">
        <f aca="false">IF($A14="","",input!$B$4+SUM($B$3:$B14))</f>
        <v/>
      </c>
      <c r="D14" s="17"/>
      <c r="E14" s="18" t="str">
        <f aca="false">IF($A14="","",IF(ROW()=3,input!$B$4,MAX(input!$B$4,MAX($C$3:INDEX($C:$C,ROW()-1)))))</f>
        <v/>
      </c>
      <c r="F14" s="18" t="str">
        <f aca="false">IF($A14="","",MAX($E14,IF(COUNT($D$3:$D14)=0,0,MAX($D$3:$D14))))</f>
        <v/>
      </c>
      <c r="G14" s="18" t="str">
        <f aca="false">IF($A14="","",IF(input!$B$6="Static",input!$B$4,IF(input!$B$6="Trailing",$F14,$E14))-input!$B$5)</f>
        <v/>
      </c>
      <c r="H14" s="18" t="str">
        <f aca="false">IF($A14="","",$C14-$G14)</f>
        <v/>
      </c>
      <c r="I14" s="18" t="str">
        <f aca="false">IF($A14="","",IF(input!$B$8=0,$H14,MAX(0,input!$B$8+$B14)))</f>
        <v/>
      </c>
      <c r="J14" s="19" t="str">
        <f aca="false">IF($A14="","",IF($H14&lt;=0,0,INT(MIN($H14,$I14)/input!$B$7)))</f>
        <v/>
      </c>
      <c r="K14" s="20" t="str">
        <f aca="false">IF($A14="","",IF($C14&lt;=$G14,"失格",IF($J14&lt;=0,"停止","継続")))</f>
        <v/>
      </c>
    </row>
    <row r="15" customFormat="false" ht="15" hidden="false" customHeight="true" outlineLevel="0" collapsed="false">
      <c r="A15" s="16"/>
      <c r="B15" s="17"/>
      <c r="C15" s="18" t="str">
        <f aca="false">IF($A15="","",input!$B$4+SUM($B$3:$B15))</f>
        <v/>
      </c>
      <c r="D15" s="17"/>
      <c r="E15" s="18" t="str">
        <f aca="false">IF($A15="","",IF(ROW()=3,input!$B$4,MAX(input!$B$4,MAX($C$3:INDEX($C:$C,ROW()-1)))))</f>
        <v/>
      </c>
      <c r="F15" s="18" t="str">
        <f aca="false">IF($A15="","",MAX($E15,IF(COUNT($D$3:$D15)=0,0,MAX($D$3:$D15))))</f>
        <v/>
      </c>
      <c r="G15" s="18" t="str">
        <f aca="false">IF($A15="","",IF(input!$B$6="Static",input!$B$4,IF(input!$B$6="Trailing",$F15,$E15))-input!$B$5)</f>
        <v/>
      </c>
      <c r="H15" s="18" t="str">
        <f aca="false">IF($A15="","",$C15-$G15)</f>
        <v/>
      </c>
      <c r="I15" s="18" t="str">
        <f aca="false">IF($A15="","",IF(input!$B$8=0,$H15,MAX(0,input!$B$8+$B15)))</f>
        <v/>
      </c>
      <c r="J15" s="19" t="str">
        <f aca="false">IF($A15="","",IF($H15&lt;=0,0,INT(MIN($H15,$I15)/input!$B$7)))</f>
        <v/>
      </c>
      <c r="K15" s="20" t="str">
        <f aca="false">IF($A15="","",IF($C15&lt;=$G15,"失格",IF($J15&lt;=0,"停止","継続")))</f>
        <v/>
      </c>
    </row>
    <row r="16" customFormat="false" ht="15" hidden="false" customHeight="true" outlineLevel="0" collapsed="false">
      <c r="A16" s="16"/>
      <c r="B16" s="17"/>
      <c r="C16" s="18" t="str">
        <f aca="false">IF($A16="","",input!$B$4+SUM($B$3:$B16))</f>
        <v/>
      </c>
      <c r="D16" s="17"/>
      <c r="E16" s="18" t="str">
        <f aca="false">IF($A16="","",IF(ROW()=3,input!$B$4,MAX(input!$B$4,MAX($C$3:INDEX($C:$C,ROW()-1)))))</f>
        <v/>
      </c>
      <c r="F16" s="18" t="str">
        <f aca="false">IF($A16="","",MAX($E16,IF(COUNT($D$3:$D16)=0,0,MAX($D$3:$D16))))</f>
        <v/>
      </c>
      <c r="G16" s="18" t="str">
        <f aca="false">IF($A16="","",IF(input!$B$6="Static",input!$B$4,IF(input!$B$6="Trailing",$F16,$E16))-input!$B$5)</f>
        <v/>
      </c>
      <c r="H16" s="18" t="str">
        <f aca="false">IF($A16="","",$C16-$G16)</f>
        <v/>
      </c>
      <c r="I16" s="18" t="str">
        <f aca="false">IF($A16="","",IF(input!$B$8=0,$H16,MAX(0,input!$B$8+$B16)))</f>
        <v/>
      </c>
      <c r="J16" s="19" t="str">
        <f aca="false">IF($A16="","",IF($H16&lt;=0,0,INT(MIN($H16,$I16)/input!$B$7)))</f>
        <v/>
      </c>
      <c r="K16" s="20" t="str">
        <f aca="false">IF($A16="","",IF($C16&lt;=$G16,"失格",IF($J16&lt;=0,"停止","継続")))</f>
        <v/>
      </c>
    </row>
    <row r="17" customFormat="false" ht="15" hidden="false" customHeight="true" outlineLevel="0" collapsed="false">
      <c r="A17" s="16"/>
      <c r="B17" s="17"/>
      <c r="C17" s="18" t="str">
        <f aca="false">IF($A17="","",input!$B$4+SUM($B$3:$B17))</f>
        <v/>
      </c>
      <c r="D17" s="17"/>
      <c r="E17" s="18" t="str">
        <f aca="false">IF($A17="","",IF(ROW()=3,input!$B$4,MAX(input!$B$4,MAX($C$3:INDEX($C:$C,ROW()-1)))))</f>
        <v/>
      </c>
      <c r="F17" s="18" t="str">
        <f aca="false">IF($A17="","",MAX($E17,IF(COUNT($D$3:$D17)=0,0,MAX($D$3:$D17))))</f>
        <v/>
      </c>
      <c r="G17" s="18" t="str">
        <f aca="false">IF($A17="","",IF(input!$B$6="Static",input!$B$4,IF(input!$B$6="Trailing",$F17,$E17))-input!$B$5)</f>
        <v/>
      </c>
      <c r="H17" s="18" t="str">
        <f aca="false">IF($A17="","",$C17-$G17)</f>
        <v/>
      </c>
      <c r="I17" s="18" t="str">
        <f aca="false">IF($A17="","",IF(input!$B$8=0,$H17,MAX(0,input!$B$8+$B17)))</f>
        <v/>
      </c>
      <c r="J17" s="19" t="str">
        <f aca="false">IF($A17="","",IF($H17&lt;=0,0,INT(MIN($H17,$I17)/input!$B$7)))</f>
        <v/>
      </c>
      <c r="K17" s="20" t="str">
        <f aca="false">IF($A17="","",IF($C17&lt;=$G17,"失格",IF($J17&lt;=0,"停止","継続")))</f>
        <v/>
      </c>
    </row>
    <row r="18" customFormat="false" ht="15" hidden="false" customHeight="true" outlineLevel="0" collapsed="false">
      <c r="A18" s="16"/>
      <c r="B18" s="17"/>
      <c r="C18" s="18" t="str">
        <f aca="false">IF($A18="","",input!$B$4+SUM($B$3:$B18))</f>
        <v/>
      </c>
      <c r="D18" s="17"/>
      <c r="E18" s="18" t="str">
        <f aca="false">IF($A18="","",IF(ROW()=3,input!$B$4,MAX(input!$B$4,MAX($C$3:INDEX($C:$C,ROW()-1)))))</f>
        <v/>
      </c>
      <c r="F18" s="18" t="str">
        <f aca="false">IF($A18="","",MAX($E18,IF(COUNT($D$3:$D18)=0,0,MAX($D$3:$D18))))</f>
        <v/>
      </c>
      <c r="G18" s="18" t="str">
        <f aca="false">IF($A18="","",IF(input!$B$6="Static",input!$B$4,IF(input!$B$6="Trailing",$F18,$E18))-input!$B$5)</f>
        <v/>
      </c>
      <c r="H18" s="18" t="str">
        <f aca="false">IF($A18="","",$C18-$G18)</f>
        <v/>
      </c>
      <c r="I18" s="18" t="str">
        <f aca="false">IF($A18="","",IF(input!$B$8=0,$H18,MAX(0,input!$B$8+$B18)))</f>
        <v/>
      </c>
      <c r="J18" s="19" t="str">
        <f aca="false">IF($A18="","",IF($H18&lt;=0,0,INT(MIN($H18,$I18)/input!$B$7)))</f>
        <v/>
      </c>
      <c r="K18" s="20" t="str">
        <f aca="false">IF($A18="","",IF($C18&lt;=$G18,"失格",IF($J18&lt;=0,"停止","継続")))</f>
        <v/>
      </c>
    </row>
    <row r="19" customFormat="false" ht="15" hidden="false" customHeight="true" outlineLevel="0" collapsed="false">
      <c r="A19" s="16"/>
      <c r="B19" s="17"/>
      <c r="C19" s="18" t="str">
        <f aca="false">IF($A19="","",input!$B$4+SUM($B$3:$B19))</f>
        <v/>
      </c>
      <c r="D19" s="17"/>
      <c r="E19" s="18" t="str">
        <f aca="false">IF($A19="","",IF(ROW()=3,input!$B$4,MAX(input!$B$4,MAX($C$3:INDEX($C:$C,ROW()-1)))))</f>
        <v/>
      </c>
      <c r="F19" s="18" t="str">
        <f aca="false">IF($A19="","",MAX($E19,IF(COUNT($D$3:$D19)=0,0,MAX($D$3:$D19))))</f>
        <v/>
      </c>
      <c r="G19" s="18" t="str">
        <f aca="false">IF($A19="","",IF(input!$B$6="Static",input!$B$4,IF(input!$B$6="Trailing",$F19,$E19))-input!$B$5)</f>
        <v/>
      </c>
      <c r="H19" s="18" t="str">
        <f aca="false">IF($A19="","",$C19-$G19)</f>
        <v/>
      </c>
      <c r="I19" s="18" t="str">
        <f aca="false">IF($A19="","",IF(input!$B$8=0,$H19,MAX(0,input!$B$8+$B19)))</f>
        <v/>
      </c>
      <c r="J19" s="19" t="str">
        <f aca="false">IF($A19="","",IF($H19&lt;=0,0,INT(MIN($H19,$I19)/input!$B$7)))</f>
        <v/>
      </c>
      <c r="K19" s="20" t="str">
        <f aca="false">IF($A19="","",IF($C19&lt;=$G19,"失格",IF($J19&lt;=0,"停止","継続")))</f>
        <v/>
      </c>
    </row>
    <row r="20" customFormat="false" ht="15" hidden="false" customHeight="true" outlineLevel="0" collapsed="false">
      <c r="A20" s="16"/>
      <c r="B20" s="17"/>
      <c r="C20" s="18" t="str">
        <f aca="false">IF($A20="","",input!$B$4+SUM($B$3:$B20))</f>
        <v/>
      </c>
      <c r="D20" s="17"/>
      <c r="E20" s="18" t="str">
        <f aca="false">IF($A20="","",IF(ROW()=3,input!$B$4,MAX(input!$B$4,MAX($C$3:INDEX($C:$C,ROW()-1)))))</f>
        <v/>
      </c>
      <c r="F20" s="18" t="str">
        <f aca="false">IF($A20="","",MAX($E20,IF(COUNT($D$3:$D20)=0,0,MAX($D$3:$D20))))</f>
        <v/>
      </c>
      <c r="G20" s="18" t="str">
        <f aca="false">IF($A20="","",IF(input!$B$6="Static",input!$B$4,IF(input!$B$6="Trailing",$F20,$E20))-input!$B$5)</f>
        <v/>
      </c>
      <c r="H20" s="18" t="str">
        <f aca="false">IF($A20="","",$C20-$G20)</f>
        <v/>
      </c>
      <c r="I20" s="18" t="str">
        <f aca="false">IF($A20="","",IF(input!$B$8=0,$H20,MAX(0,input!$B$8+$B20)))</f>
        <v/>
      </c>
      <c r="J20" s="19" t="str">
        <f aca="false">IF($A20="","",IF($H20&lt;=0,0,INT(MIN($H20,$I20)/input!$B$7)))</f>
        <v/>
      </c>
      <c r="K20" s="20" t="str">
        <f aca="false">IF($A20="","",IF($C20&lt;=$G20,"失格",IF($J20&lt;=0,"停止","継続")))</f>
        <v/>
      </c>
    </row>
    <row r="21" customFormat="false" ht="15" hidden="false" customHeight="true" outlineLevel="0" collapsed="false">
      <c r="A21" s="16"/>
      <c r="B21" s="17"/>
      <c r="C21" s="18" t="str">
        <f aca="false">IF($A21="","",input!$B$4+SUM($B$3:$B21))</f>
        <v/>
      </c>
      <c r="D21" s="17"/>
      <c r="E21" s="18" t="str">
        <f aca="false">IF($A21="","",IF(ROW()=3,input!$B$4,MAX(input!$B$4,MAX($C$3:INDEX($C:$C,ROW()-1)))))</f>
        <v/>
      </c>
      <c r="F21" s="18" t="str">
        <f aca="false">IF($A21="","",MAX($E21,IF(COUNT($D$3:$D21)=0,0,MAX($D$3:$D21))))</f>
        <v/>
      </c>
      <c r="G21" s="18" t="str">
        <f aca="false">IF($A21="","",IF(input!$B$6="Static",input!$B$4,IF(input!$B$6="Trailing",$F21,$E21))-input!$B$5)</f>
        <v/>
      </c>
      <c r="H21" s="18" t="str">
        <f aca="false">IF($A21="","",$C21-$G21)</f>
        <v/>
      </c>
      <c r="I21" s="18" t="str">
        <f aca="false">IF($A21="","",IF(input!$B$8=0,$H21,MAX(0,input!$B$8+$B21)))</f>
        <v/>
      </c>
      <c r="J21" s="19" t="str">
        <f aca="false">IF($A21="","",IF($H21&lt;=0,0,INT(MIN($H21,$I21)/input!$B$7)))</f>
        <v/>
      </c>
      <c r="K21" s="20" t="str">
        <f aca="false">IF($A21="","",IF($C21&lt;=$G21,"失格",IF($J21&lt;=0,"停止","継続")))</f>
        <v/>
      </c>
    </row>
    <row r="22" customFormat="false" ht="15" hidden="false" customHeight="true" outlineLevel="0" collapsed="false">
      <c r="A22" s="16"/>
      <c r="B22" s="17"/>
      <c r="C22" s="18" t="str">
        <f aca="false">IF($A22="","",input!$B$4+SUM($B$3:$B22))</f>
        <v/>
      </c>
      <c r="D22" s="17"/>
      <c r="E22" s="18" t="str">
        <f aca="false">IF($A22="","",IF(ROW()=3,input!$B$4,MAX(input!$B$4,MAX($C$3:INDEX($C:$C,ROW()-1)))))</f>
        <v/>
      </c>
      <c r="F22" s="18" t="str">
        <f aca="false">IF($A22="","",MAX($E22,IF(COUNT($D$3:$D22)=0,0,MAX($D$3:$D22))))</f>
        <v/>
      </c>
      <c r="G22" s="18" t="str">
        <f aca="false">IF($A22="","",IF(input!$B$6="Static",input!$B$4,IF(input!$B$6="Trailing",$F22,$E22))-input!$B$5)</f>
        <v/>
      </c>
      <c r="H22" s="18" t="str">
        <f aca="false">IF($A22="","",$C22-$G22)</f>
        <v/>
      </c>
      <c r="I22" s="18" t="str">
        <f aca="false">IF($A22="","",IF(input!$B$8=0,$H22,MAX(0,input!$B$8+$B22)))</f>
        <v/>
      </c>
      <c r="J22" s="19" t="str">
        <f aca="false">IF($A22="","",IF($H22&lt;=0,0,INT(MIN($H22,$I22)/input!$B$7)))</f>
        <v/>
      </c>
      <c r="K22" s="20" t="str">
        <f aca="false">IF($A22="","",IF($C22&lt;=$G22,"失格",IF($J22&lt;=0,"停止","継続")))</f>
        <v/>
      </c>
    </row>
    <row r="23" customFormat="false" ht="15" hidden="false" customHeight="true" outlineLevel="0" collapsed="false">
      <c r="A23" s="16"/>
      <c r="B23" s="17"/>
      <c r="C23" s="18" t="str">
        <f aca="false">IF($A23="","",input!$B$4+SUM($B$3:$B23))</f>
        <v/>
      </c>
      <c r="D23" s="17"/>
      <c r="E23" s="18" t="str">
        <f aca="false">IF($A23="","",IF(ROW()=3,input!$B$4,MAX(input!$B$4,MAX($C$3:INDEX($C:$C,ROW()-1)))))</f>
        <v/>
      </c>
      <c r="F23" s="18" t="str">
        <f aca="false">IF($A23="","",MAX($E23,IF(COUNT($D$3:$D23)=0,0,MAX($D$3:$D23))))</f>
        <v/>
      </c>
      <c r="G23" s="18" t="str">
        <f aca="false">IF($A23="","",IF(input!$B$6="Static",input!$B$4,IF(input!$B$6="Trailing",$F23,$E23))-input!$B$5)</f>
        <v/>
      </c>
      <c r="H23" s="18" t="str">
        <f aca="false">IF($A23="","",$C23-$G23)</f>
        <v/>
      </c>
      <c r="I23" s="18" t="str">
        <f aca="false">IF($A23="","",IF(input!$B$8=0,$H23,MAX(0,input!$B$8+$B23)))</f>
        <v/>
      </c>
      <c r="J23" s="19" t="str">
        <f aca="false">IF($A23="","",IF($H23&lt;=0,0,INT(MIN($H23,$I23)/input!$B$7)))</f>
        <v/>
      </c>
      <c r="K23" s="20" t="str">
        <f aca="false">IF($A23="","",IF($C23&lt;=$G23,"失格",IF($J23&lt;=0,"停止","継続")))</f>
        <v/>
      </c>
    </row>
    <row r="24" customFormat="false" ht="15" hidden="false" customHeight="true" outlineLevel="0" collapsed="false">
      <c r="A24" s="16"/>
      <c r="B24" s="17"/>
      <c r="C24" s="18" t="str">
        <f aca="false">IF($A24="","",input!$B$4+SUM($B$3:$B24))</f>
        <v/>
      </c>
      <c r="D24" s="17"/>
      <c r="E24" s="18" t="str">
        <f aca="false">IF($A24="","",IF(ROW()=3,input!$B$4,MAX(input!$B$4,MAX($C$3:INDEX($C:$C,ROW()-1)))))</f>
        <v/>
      </c>
      <c r="F24" s="18" t="str">
        <f aca="false">IF($A24="","",MAX($E24,IF(COUNT($D$3:$D24)=0,0,MAX($D$3:$D24))))</f>
        <v/>
      </c>
      <c r="G24" s="18" t="str">
        <f aca="false">IF($A24="","",IF(input!$B$6="Static",input!$B$4,IF(input!$B$6="Trailing",$F24,$E24))-input!$B$5)</f>
        <v/>
      </c>
      <c r="H24" s="18" t="str">
        <f aca="false">IF($A24="","",$C24-$G24)</f>
        <v/>
      </c>
      <c r="I24" s="18" t="str">
        <f aca="false">IF($A24="","",IF(input!$B$8=0,$H24,MAX(0,input!$B$8+$B24)))</f>
        <v/>
      </c>
      <c r="J24" s="19" t="str">
        <f aca="false">IF($A24="","",IF($H24&lt;=0,0,INT(MIN($H24,$I24)/input!$B$7)))</f>
        <v/>
      </c>
      <c r="K24" s="20" t="str">
        <f aca="false">IF($A24="","",IF($C24&lt;=$G24,"失格",IF($J24&lt;=0,"停止","継続")))</f>
        <v/>
      </c>
    </row>
    <row r="25" customFormat="false" ht="15" hidden="false" customHeight="true" outlineLevel="0" collapsed="false">
      <c r="A25" s="16"/>
      <c r="B25" s="17"/>
      <c r="C25" s="18" t="str">
        <f aca="false">IF($A25="","",input!$B$4+SUM($B$3:$B25))</f>
        <v/>
      </c>
      <c r="D25" s="17"/>
      <c r="E25" s="18" t="str">
        <f aca="false">IF($A25="","",IF(ROW()=3,input!$B$4,MAX(input!$B$4,MAX($C$3:INDEX($C:$C,ROW()-1)))))</f>
        <v/>
      </c>
      <c r="F25" s="18" t="str">
        <f aca="false">IF($A25="","",MAX($E25,IF(COUNT($D$3:$D25)=0,0,MAX($D$3:$D25))))</f>
        <v/>
      </c>
      <c r="G25" s="18" t="str">
        <f aca="false">IF($A25="","",IF(input!$B$6="Static",input!$B$4,IF(input!$B$6="Trailing",$F25,$E25))-input!$B$5)</f>
        <v/>
      </c>
      <c r="H25" s="18" t="str">
        <f aca="false">IF($A25="","",$C25-$G25)</f>
        <v/>
      </c>
      <c r="I25" s="18" t="str">
        <f aca="false">IF($A25="","",IF(input!$B$8=0,$H25,MAX(0,input!$B$8+$B25)))</f>
        <v/>
      </c>
      <c r="J25" s="19" t="str">
        <f aca="false">IF($A25="","",IF($H25&lt;=0,0,INT(MIN($H25,$I25)/input!$B$7)))</f>
        <v/>
      </c>
      <c r="K25" s="20" t="str">
        <f aca="false">IF($A25="","",IF($C25&lt;=$G25,"失格",IF($J25&lt;=0,"停止","継続")))</f>
        <v/>
      </c>
    </row>
    <row r="26" customFormat="false" ht="15" hidden="false" customHeight="true" outlineLevel="0" collapsed="false">
      <c r="A26" s="16"/>
      <c r="B26" s="17"/>
      <c r="C26" s="18" t="str">
        <f aca="false">IF($A26="","",input!$B$4+SUM($B$3:$B26))</f>
        <v/>
      </c>
      <c r="D26" s="17"/>
      <c r="E26" s="18" t="str">
        <f aca="false">IF($A26="","",IF(ROW()=3,input!$B$4,MAX(input!$B$4,MAX($C$3:INDEX($C:$C,ROW()-1)))))</f>
        <v/>
      </c>
      <c r="F26" s="18" t="str">
        <f aca="false">IF($A26="","",MAX($E26,IF(COUNT($D$3:$D26)=0,0,MAX($D$3:$D26))))</f>
        <v/>
      </c>
      <c r="G26" s="18" t="str">
        <f aca="false">IF($A26="","",IF(input!$B$6="Static",input!$B$4,IF(input!$B$6="Trailing",$F26,$E26))-input!$B$5)</f>
        <v/>
      </c>
      <c r="H26" s="18" t="str">
        <f aca="false">IF($A26="","",$C26-$G26)</f>
        <v/>
      </c>
      <c r="I26" s="18" t="str">
        <f aca="false">IF($A26="","",IF(input!$B$8=0,$H26,MAX(0,input!$B$8+$B26)))</f>
        <v/>
      </c>
      <c r="J26" s="19" t="str">
        <f aca="false">IF($A26="","",IF($H26&lt;=0,0,INT(MIN($H26,$I26)/input!$B$7)))</f>
        <v/>
      </c>
      <c r="K26" s="20" t="str">
        <f aca="false">IF($A26="","",IF($C26&lt;=$G26,"失格",IF($J26&lt;=0,"停止","継続")))</f>
        <v/>
      </c>
    </row>
    <row r="27" customFormat="false" ht="15" hidden="false" customHeight="true" outlineLevel="0" collapsed="false">
      <c r="A27" s="16"/>
      <c r="B27" s="17"/>
      <c r="C27" s="18" t="str">
        <f aca="false">IF($A27="","",input!$B$4+SUM($B$3:$B27))</f>
        <v/>
      </c>
      <c r="D27" s="17"/>
      <c r="E27" s="18" t="str">
        <f aca="false">IF($A27="","",IF(ROW()=3,input!$B$4,MAX(input!$B$4,MAX($C$3:INDEX($C:$C,ROW()-1)))))</f>
        <v/>
      </c>
      <c r="F27" s="18" t="str">
        <f aca="false">IF($A27="","",MAX($E27,IF(COUNT($D$3:$D27)=0,0,MAX($D$3:$D27))))</f>
        <v/>
      </c>
      <c r="G27" s="18" t="str">
        <f aca="false">IF($A27="","",IF(input!$B$6="Static",input!$B$4,IF(input!$B$6="Trailing",$F27,$E27))-input!$B$5)</f>
        <v/>
      </c>
      <c r="H27" s="18" t="str">
        <f aca="false">IF($A27="","",$C27-$G27)</f>
        <v/>
      </c>
      <c r="I27" s="18" t="str">
        <f aca="false">IF($A27="","",IF(input!$B$8=0,$H27,MAX(0,input!$B$8+$B27)))</f>
        <v/>
      </c>
      <c r="J27" s="19" t="str">
        <f aca="false">IF($A27="","",IF($H27&lt;=0,0,INT(MIN($H27,$I27)/input!$B$7)))</f>
        <v/>
      </c>
      <c r="K27" s="20" t="str">
        <f aca="false">IF($A27="","",IF($C27&lt;=$G27,"失格",IF($J27&lt;=0,"停止","継続")))</f>
        <v/>
      </c>
    </row>
    <row r="28" customFormat="false" ht="15" hidden="false" customHeight="true" outlineLevel="0" collapsed="false">
      <c r="A28" s="16"/>
      <c r="B28" s="17"/>
      <c r="C28" s="18" t="str">
        <f aca="false">IF($A28="","",input!$B$4+SUM($B$3:$B28))</f>
        <v/>
      </c>
      <c r="D28" s="17"/>
      <c r="E28" s="18" t="str">
        <f aca="false">IF($A28="","",IF(ROW()=3,input!$B$4,MAX(input!$B$4,MAX($C$3:INDEX($C:$C,ROW()-1)))))</f>
        <v/>
      </c>
      <c r="F28" s="18" t="str">
        <f aca="false">IF($A28="","",MAX($E28,IF(COUNT($D$3:$D28)=0,0,MAX($D$3:$D28))))</f>
        <v/>
      </c>
      <c r="G28" s="18" t="str">
        <f aca="false">IF($A28="","",IF(input!$B$6="Static",input!$B$4,IF(input!$B$6="Trailing",$F28,$E28))-input!$B$5)</f>
        <v/>
      </c>
      <c r="H28" s="18" t="str">
        <f aca="false">IF($A28="","",$C28-$G28)</f>
        <v/>
      </c>
      <c r="I28" s="18" t="str">
        <f aca="false">IF($A28="","",IF(input!$B$8=0,$H28,MAX(0,input!$B$8+$B28)))</f>
        <v/>
      </c>
      <c r="J28" s="19" t="str">
        <f aca="false">IF($A28="","",IF($H28&lt;=0,0,INT(MIN($H28,$I28)/input!$B$7)))</f>
        <v/>
      </c>
      <c r="K28" s="20" t="str">
        <f aca="false">IF($A28="","",IF($C28&lt;=$G28,"失格",IF($J28&lt;=0,"停止","継続")))</f>
        <v/>
      </c>
    </row>
    <row r="29" customFormat="false" ht="15" hidden="false" customHeight="true" outlineLevel="0" collapsed="false">
      <c r="A29" s="16"/>
      <c r="B29" s="17"/>
      <c r="C29" s="18" t="str">
        <f aca="false">IF($A29="","",input!$B$4+SUM($B$3:$B29))</f>
        <v/>
      </c>
      <c r="D29" s="17"/>
      <c r="E29" s="18" t="str">
        <f aca="false">IF($A29="","",IF(ROW()=3,input!$B$4,MAX(input!$B$4,MAX($C$3:INDEX($C:$C,ROW()-1)))))</f>
        <v/>
      </c>
      <c r="F29" s="18" t="str">
        <f aca="false">IF($A29="","",MAX($E29,IF(COUNT($D$3:$D29)=0,0,MAX($D$3:$D29))))</f>
        <v/>
      </c>
      <c r="G29" s="18" t="str">
        <f aca="false">IF($A29="","",IF(input!$B$6="Static",input!$B$4,IF(input!$B$6="Trailing",$F29,$E29))-input!$B$5)</f>
        <v/>
      </c>
      <c r="H29" s="18" t="str">
        <f aca="false">IF($A29="","",$C29-$G29)</f>
        <v/>
      </c>
      <c r="I29" s="18" t="str">
        <f aca="false">IF($A29="","",IF(input!$B$8=0,$H29,MAX(0,input!$B$8+$B29)))</f>
        <v/>
      </c>
      <c r="J29" s="19" t="str">
        <f aca="false">IF($A29="","",IF($H29&lt;=0,0,INT(MIN($H29,$I29)/input!$B$7)))</f>
        <v/>
      </c>
      <c r="K29" s="20" t="str">
        <f aca="false">IF($A29="","",IF($C29&lt;=$G29,"失格",IF($J29&lt;=0,"停止","継続")))</f>
        <v/>
      </c>
    </row>
    <row r="30" customFormat="false" ht="15" hidden="false" customHeight="true" outlineLevel="0" collapsed="false">
      <c r="A30" s="16"/>
      <c r="B30" s="17"/>
      <c r="C30" s="18" t="str">
        <f aca="false">IF($A30="","",input!$B$4+SUM($B$3:$B30))</f>
        <v/>
      </c>
      <c r="D30" s="17"/>
      <c r="E30" s="18" t="str">
        <f aca="false">IF($A30="","",IF(ROW()=3,input!$B$4,MAX(input!$B$4,MAX($C$3:INDEX($C:$C,ROW()-1)))))</f>
        <v/>
      </c>
      <c r="F30" s="18" t="str">
        <f aca="false">IF($A30="","",MAX($E30,IF(COUNT($D$3:$D30)=0,0,MAX($D$3:$D30))))</f>
        <v/>
      </c>
      <c r="G30" s="18" t="str">
        <f aca="false">IF($A30="","",IF(input!$B$6="Static",input!$B$4,IF(input!$B$6="Trailing",$F30,$E30))-input!$B$5)</f>
        <v/>
      </c>
      <c r="H30" s="18" t="str">
        <f aca="false">IF($A30="","",$C30-$G30)</f>
        <v/>
      </c>
      <c r="I30" s="18" t="str">
        <f aca="false">IF($A30="","",IF(input!$B$8=0,$H30,MAX(0,input!$B$8+$B30)))</f>
        <v/>
      </c>
      <c r="J30" s="19" t="str">
        <f aca="false">IF($A30="","",IF($H30&lt;=0,0,INT(MIN($H30,$I30)/input!$B$7)))</f>
        <v/>
      </c>
      <c r="K30" s="20" t="str">
        <f aca="false">IF($A30="","",IF($C30&lt;=$G30,"失格",IF($J30&lt;=0,"停止","継続")))</f>
        <v/>
      </c>
    </row>
    <row r="31" customFormat="false" ht="15" hidden="false" customHeight="true" outlineLevel="0" collapsed="false">
      <c r="A31" s="16"/>
      <c r="B31" s="17"/>
      <c r="C31" s="18" t="str">
        <f aca="false">IF($A31="","",input!$B$4+SUM($B$3:$B31))</f>
        <v/>
      </c>
      <c r="D31" s="17"/>
      <c r="E31" s="18" t="str">
        <f aca="false">IF($A31="","",IF(ROW()=3,input!$B$4,MAX(input!$B$4,MAX($C$3:INDEX($C:$C,ROW()-1)))))</f>
        <v/>
      </c>
      <c r="F31" s="18" t="str">
        <f aca="false">IF($A31="","",MAX($E31,IF(COUNT($D$3:$D31)=0,0,MAX($D$3:$D31))))</f>
        <v/>
      </c>
      <c r="G31" s="18" t="str">
        <f aca="false">IF($A31="","",IF(input!$B$6="Static",input!$B$4,IF(input!$B$6="Trailing",$F31,$E31))-input!$B$5)</f>
        <v/>
      </c>
      <c r="H31" s="18" t="str">
        <f aca="false">IF($A31="","",$C31-$G31)</f>
        <v/>
      </c>
      <c r="I31" s="18" t="str">
        <f aca="false">IF($A31="","",IF(input!$B$8=0,$H31,MAX(0,input!$B$8+$B31)))</f>
        <v/>
      </c>
      <c r="J31" s="19" t="str">
        <f aca="false">IF($A31="","",IF($H31&lt;=0,0,INT(MIN($H31,$I31)/input!$B$7)))</f>
        <v/>
      </c>
      <c r="K31" s="20" t="str">
        <f aca="false">IF($A31="","",IF($C31&lt;=$G31,"失格",IF($J31&lt;=0,"停止","継続")))</f>
        <v/>
      </c>
    </row>
    <row r="32" customFormat="false" ht="15" hidden="false" customHeight="true" outlineLevel="0" collapsed="false">
      <c r="A32" s="16"/>
      <c r="B32" s="17"/>
      <c r="C32" s="18" t="str">
        <f aca="false">IF($A32="","",input!$B$4+SUM($B$3:$B32))</f>
        <v/>
      </c>
      <c r="D32" s="17"/>
      <c r="E32" s="18" t="str">
        <f aca="false">IF($A32="","",IF(ROW()=3,input!$B$4,MAX(input!$B$4,MAX($C$3:INDEX($C:$C,ROW()-1)))))</f>
        <v/>
      </c>
      <c r="F32" s="18" t="str">
        <f aca="false">IF($A32="","",MAX($E32,IF(COUNT($D$3:$D32)=0,0,MAX($D$3:$D32))))</f>
        <v/>
      </c>
      <c r="G32" s="18" t="str">
        <f aca="false">IF($A32="","",IF(input!$B$6="Static",input!$B$4,IF(input!$B$6="Trailing",$F32,$E32))-input!$B$5)</f>
        <v/>
      </c>
      <c r="H32" s="18" t="str">
        <f aca="false">IF($A32="","",$C32-$G32)</f>
        <v/>
      </c>
      <c r="I32" s="18" t="str">
        <f aca="false">IF($A32="","",IF(input!$B$8=0,$H32,MAX(0,input!$B$8+$B32)))</f>
        <v/>
      </c>
      <c r="J32" s="19" t="str">
        <f aca="false">IF($A32="","",IF($H32&lt;=0,0,INT(MIN($H32,$I32)/input!$B$7)))</f>
        <v/>
      </c>
      <c r="K32" s="20" t="str">
        <f aca="false">IF($A32="","",IF($C32&lt;=$G32,"失格",IF($J32&lt;=0,"停止","継続")))</f>
        <v/>
      </c>
    </row>
    <row r="33" customFormat="false" ht="15" hidden="false" customHeight="true" outlineLevel="0" collapsed="false">
      <c r="A33" s="16"/>
      <c r="B33" s="17"/>
      <c r="C33" s="18" t="str">
        <f aca="false">IF($A33="","",input!$B$4+SUM($B$3:$B33))</f>
        <v/>
      </c>
      <c r="D33" s="17"/>
      <c r="E33" s="18" t="str">
        <f aca="false">IF($A33="","",IF(ROW()=3,input!$B$4,MAX(input!$B$4,MAX($C$3:INDEX($C:$C,ROW()-1)))))</f>
        <v/>
      </c>
      <c r="F33" s="18" t="str">
        <f aca="false">IF($A33="","",MAX($E33,IF(COUNT($D$3:$D33)=0,0,MAX($D$3:$D33))))</f>
        <v/>
      </c>
      <c r="G33" s="18" t="str">
        <f aca="false">IF($A33="","",IF(input!$B$6="Static",input!$B$4,IF(input!$B$6="Trailing",$F33,$E33))-input!$B$5)</f>
        <v/>
      </c>
      <c r="H33" s="18" t="str">
        <f aca="false">IF($A33="","",$C33-$G33)</f>
        <v/>
      </c>
      <c r="I33" s="18" t="str">
        <f aca="false">IF($A33="","",IF(input!$B$8=0,$H33,MAX(0,input!$B$8+$B33)))</f>
        <v/>
      </c>
      <c r="J33" s="19" t="str">
        <f aca="false">IF($A33="","",IF($H33&lt;=0,0,INT(MIN($H33,$I33)/input!$B$7)))</f>
        <v/>
      </c>
      <c r="K33" s="20" t="str">
        <f aca="false">IF($A33="","",IF($C33&lt;=$G33,"失格",IF($J33&lt;=0,"停止","継続")))</f>
        <v/>
      </c>
    </row>
    <row r="34" customFormat="false" ht="15" hidden="false" customHeight="true" outlineLevel="0" collapsed="false">
      <c r="A34" s="16"/>
      <c r="B34" s="17"/>
      <c r="C34" s="18" t="str">
        <f aca="false">IF($A34="","",input!$B$4+SUM($B$3:$B34))</f>
        <v/>
      </c>
      <c r="D34" s="17"/>
      <c r="E34" s="18" t="str">
        <f aca="false">IF($A34="","",IF(ROW()=3,input!$B$4,MAX(input!$B$4,MAX($C$3:INDEX($C:$C,ROW()-1)))))</f>
        <v/>
      </c>
      <c r="F34" s="18" t="str">
        <f aca="false">IF($A34="","",MAX($E34,IF(COUNT($D$3:$D34)=0,0,MAX($D$3:$D34))))</f>
        <v/>
      </c>
      <c r="G34" s="18" t="str">
        <f aca="false">IF($A34="","",IF(input!$B$6="Static",input!$B$4,IF(input!$B$6="Trailing",$F34,$E34))-input!$B$5)</f>
        <v/>
      </c>
      <c r="H34" s="18" t="str">
        <f aca="false">IF($A34="","",$C34-$G34)</f>
        <v/>
      </c>
      <c r="I34" s="18" t="str">
        <f aca="false">IF($A34="","",IF(input!$B$8=0,$H34,MAX(0,input!$B$8+$B34)))</f>
        <v/>
      </c>
      <c r="J34" s="19" t="str">
        <f aca="false">IF($A34="","",IF($H34&lt;=0,0,INT(MIN($H34,$I34)/input!$B$7)))</f>
        <v/>
      </c>
      <c r="K34" s="20" t="str">
        <f aca="false">IF($A34="","",IF($C34&lt;=$G34,"失格",IF($J34&lt;=0,"停止","継続")))</f>
        <v/>
      </c>
    </row>
    <row r="35" customFormat="false" ht="15" hidden="false" customHeight="true" outlineLevel="0" collapsed="false">
      <c r="A35" s="16"/>
      <c r="B35" s="17"/>
      <c r="C35" s="18" t="str">
        <f aca="false">IF($A35="","",input!$B$4+SUM($B$3:$B35))</f>
        <v/>
      </c>
      <c r="D35" s="17"/>
      <c r="E35" s="18" t="str">
        <f aca="false">IF($A35="","",IF(ROW()=3,input!$B$4,MAX(input!$B$4,MAX($C$3:INDEX($C:$C,ROW()-1)))))</f>
        <v/>
      </c>
      <c r="F35" s="18" t="str">
        <f aca="false">IF($A35="","",MAX($E35,IF(COUNT($D$3:$D35)=0,0,MAX($D$3:$D35))))</f>
        <v/>
      </c>
      <c r="G35" s="18" t="str">
        <f aca="false">IF($A35="","",IF(input!$B$6="Static",input!$B$4,IF(input!$B$6="Trailing",$F35,$E35))-input!$B$5)</f>
        <v/>
      </c>
      <c r="H35" s="18" t="str">
        <f aca="false">IF($A35="","",$C35-$G35)</f>
        <v/>
      </c>
      <c r="I35" s="18" t="str">
        <f aca="false">IF($A35="","",IF(input!$B$8=0,$H35,MAX(0,input!$B$8+$B35)))</f>
        <v/>
      </c>
      <c r="J35" s="19" t="str">
        <f aca="false">IF($A35="","",IF($H35&lt;=0,0,INT(MIN($H35,$I35)/input!$B$7)))</f>
        <v/>
      </c>
      <c r="K35" s="20" t="str">
        <f aca="false">IF($A35="","",IF($C35&lt;=$G35,"失格",IF($J35&lt;=0,"停止","継続")))</f>
        <v/>
      </c>
    </row>
    <row r="36" customFormat="false" ht="15" hidden="false" customHeight="true" outlineLevel="0" collapsed="false">
      <c r="A36" s="16"/>
      <c r="B36" s="17"/>
      <c r="C36" s="18" t="str">
        <f aca="false">IF($A36="","",input!$B$4+SUM($B$3:$B36))</f>
        <v/>
      </c>
      <c r="D36" s="17"/>
      <c r="E36" s="18" t="str">
        <f aca="false">IF($A36="","",IF(ROW()=3,input!$B$4,MAX(input!$B$4,MAX($C$3:INDEX($C:$C,ROW()-1)))))</f>
        <v/>
      </c>
      <c r="F36" s="18" t="str">
        <f aca="false">IF($A36="","",MAX($E36,IF(COUNT($D$3:$D36)=0,0,MAX($D$3:$D36))))</f>
        <v/>
      </c>
      <c r="G36" s="18" t="str">
        <f aca="false">IF($A36="","",IF(input!$B$6="Static",input!$B$4,IF(input!$B$6="Trailing",$F36,$E36))-input!$B$5)</f>
        <v/>
      </c>
      <c r="H36" s="18" t="str">
        <f aca="false">IF($A36="","",$C36-$G36)</f>
        <v/>
      </c>
      <c r="I36" s="18" t="str">
        <f aca="false">IF($A36="","",IF(input!$B$8=0,$H36,MAX(0,input!$B$8+$B36)))</f>
        <v/>
      </c>
      <c r="J36" s="19" t="str">
        <f aca="false">IF($A36="","",IF($H36&lt;=0,0,INT(MIN($H36,$I36)/input!$B$7)))</f>
        <v/>
      </c>
      <c r="K36" s="20" t="str">
        <f aca="false">IF($A36="","",IF($C36&lt;=$G36,"失格",IF($J36&lt;=0,"停止","継続")))</f>
        <v/>
      </c>
    </row>
    <row r="37" customFormat="false" ht="15" hidden="false" customHeight="true" outlineLevel="0" collapsed="false">
      <c r="A37" s="16"/>
      <c r="B37" s="17"/>
      <c r="C37" s="18" t="str">
        <f aca="false">IF($A37="","",input!$B$4+SUM($B$3:$B37))</f>
        <v/>
      </c>
      <c r="D37" s="17"/>
      <c r="E37" s="18" t="str">
        <f aca="false">IF($A37="","",IF(ROW()=3,input!$B$4,MAX(input!$B$4,MAX($C$3:INDEX($C:$C,ROW()-1)))))</f>
        <v/>
      </c>
      <c r="F37" s="18" t="str">
        <f aca="false">IF($A37="","",MAX($E37,IF(COUNT($D$3:$D37)=0,0,MAX($D$3:$D37))))</f>
        <v/>
      </c>
      <c r="G37" s="18" t="str">
        <f aca="false">IF($A37="","",IF(input!$B$6="Static",input!$B$4,IF(input!$B$6="Trailing",$F37,$E37))-input!$B$5)</f>
        <v/>
      </c>
      <c r="H37" s="18" t="str">
        <f aca="false">IF($A37="","",$C37-$G37)</f>
        <v/>
      </c>
      <c r="I37" s="18" t="str">
        <f aca="false">IF($A37="","",IF(input!$B$8=0,$H37,MAX(0,input!$B$8+$B37)))</f>
        <v/>
      </c>
      <c r="J37" s="19" t="str">
        <f aca="false">IF($A37="","",IF($H37&lt;=0,0,INT(MIN($H37,$I37)/input!$B$7)))</f>
        <v/>
      </c>
      <c r="K37" s="20" t="str">
        <f aca="false">IF($A37="","",IF($C37&lt;=$G37,"失格",IF($J37&lt;=0,"停止","継続")))</f>
        <v/>
      </c>
    </row>
    <row r="38" customFormat="false" ht="15" hidden="false" customHeight="true" outlineLevel="0" collapsed="false">
      <c r="A38" s="16"/>
      <c r="B38" s="17"/>
      <c r="C38" s="18" t="str">
        <f aca="false">IF($A38="","",input!$B$4+SUM($B$3:$B38))</f>
        <v/>
      </c>
      <c r="D38" s="17"/>
      <c r="E38" s="18" t="str">
        <f aca="false">IF($A38="","",IF(ROW()=3,input!$B$4,MAX(input!$B$4,MAX($C$3:INDEX($C:$C,ROW()-1)))))</f>
        <v/>
      </c>
      <c r="F38" s="18" t="str">
        <f aca="false">IF($A38="","",MAX($E38,IF(COUNT($D$3:$D38)=0,0,MAX($D$3:$D38))))</f>
        <v/>
      </c>
      <c r="G38" s="18" t="str">
        <f aca="false">IF($A38="","",IF(input!$B$6="Static",input!$B$4,IF(input!$B$6="Trailing",$F38,$E38))-input!$B$5)</f>
        <v/>
      </c>
      <c r="H38" s="18" t="str">
        <f aca="false">IF($A38="","",$C38-$G38)</f>
        <v/>
      </c>
      <c r="I38" s="18" t="str">
        <f aca="false">IF($A38="","",IF(input!$B$8=0,$H38,MAX(0,input!$B$8+$B38)))</f>
        <v/>
      </c>
      <c r="J38" s="19" t="str">
        <f aca="false">IF($A38="","",IF($H38&lt;=0,0,INT(MIN($H38,$I38)/input!$B$7)))</f>
        <v/>
      </c>
      <c r="K38" s="20" t="str">
        <f aca="false">IF($A38="","",IF($C38&lt;=$G38,"失格",IF($J38&lt;=0,"停止","継続")))</f>
        <v/>
      </c>
    </row>
    <row r="39" customFormat="false" ht="15" hidden="false" customHeight="true" outlineLevel="0" collapsed="false">
      <c r="A39" s="16"/>
      <c r="B39" s="17"/>
      <c r="C39" s="18" t="str">
        <f aca="false">IF($A39="","",input!$B$4+SUM($B$3:$B39))</f>
        <v/>
      </c>
      <c r="D39" s="17"/>
      <c r="E39" s="18" t="str">
        <f aca="false">IF($A39="","",IF(ROW()=3,input!$B$4,MAX(input!$B$4,MAX($C$3:INDEX($C:$C,ROW()-1)))))</f>
        <v/>
      </c>
      <c r="F39" s="18" t="str">
        <f aca="false">IF($A39="","",MAX($E39,IF(COUNT($D$3:$D39)=0,0,MAX($D$3:$D39))))</f>
        <v/>
      </c>
      <c r="G39" s="18" t="str">
        <f aca="false">IF($A39="","",IF(input!$B$6="Static",input!$B$4,IF(input!$B$6="Trailing",$F39,$E39))-input!$B$5)</f>
        <v/>
      </c>
      <c r="H39" s="18" t="str">
        <f aca="false">IF($A39="","",$C39-$G39)</f>
        <v/>
      </c>
      <c r="I39" s="18" t="str">
        <f aca="false">IF($A39="","",IF(input!$B$8=0,$H39,MAX(0,input!$B$8+$B39)))</f>
        <v/>
      </c>
      <c r="J39" s="19" t="str">
        <f aca="false">IF($A39="","",IF($H39&lt;=0,0,INT(MIN($H39,$I39)/input!$B$7)))</f>
        <v/>
      </c>
      <c r="K39" s="20" t="str">
        <f aca="false">IF($A39="","",IF($C39&lt;=$G39,"失格",IF($J39&lt;=0,"停止","継続")))</f>
        <v/>
      </c>
    </row>
    <row r="40" customFormat="false" ht="15" hidden="false" customHeight="true" outlineLevel="0" collapsed="false">
      <c r="A40" s="16"/>
      <c r="B40" s="17"/>
      <c r="C40" s="18" t="str">
        <f aca="false">IF($A40="","",input!$B$4+SUM($B$3:$B40))</f>
        <v/>
      </c>
      <c r="D40" s="17"/>
      <c r="E40" s="18" t="str">
        <f aca="false">IF($A40="","",IF(ROW()=3,input!$B$4,MAX(input!$B$4,MAX($C$3:INDEX($C:$C,ROW()-1)))))</f>
        <v/>
      </c>
      <c r="F40" s="18" t="str">
        <f aca="false">IF($A40="","",MAX($E40,IF(COUNT($D$3:$D40)=0,0,MAX($D$3:$D40))))</f>
        <v/>
      </c>
      <c r="G40" s="18" t="str">
        <f aca="false">IF($A40="","",IF(input!$B$6="Static",input!$B$4,IF(input!$B$6="Trailing",$F40,$E40))-input!$B$5)</f>
        <v/>
      </c>
      <c r="H40" s="18" t="str">
        <f aca="false">IF($A40="","",$C40-$G40)</f>
        <v/>
      </c>
      <c r="I40" s="18" t="str">
        <f aca="false">IF($A40="","",IF(input!$B$8=0,$H40,MAX(0,input!$B$8+$B40)))</f>
        <v/>
      </c>
      <c r="J40" s="19" t="str">
        <f aca="false">IF($A40="","",IF($H40&lt;=0,0,INT(MIN($H40,$I40)/input!$B$7)))</f>
        <v/>
      </c>
      <c r="K40" s="20" t="str">
        <f aca="false">IF($A40="","",IF($C40&lt;=$G40,"失格",IF($J40&lt;=0,"停止","継続")))</f>
        <v/>
      </c>
    </row>
    <row r="41" customFormat="false" ht="15" hidden="false" customHeight="true" outlineLevel="0" collapsed="false">
      <c r="A41" s="16"/>
      <c r="B41" s="17"/>
      <c r="C41" s="18" t="str">
        <f aca="false">IF($A41="","",input!$B$4+SUM($B$3:$B41))</f>
        <v/>
      </c>
      <c r="D41" s="17"/>
      <c r="E41" s="18" t="str">
        <f aca="false">IF($A41="","",IF(ROW()=3,input!$B$4,MAX(input!$B$4,MAX($C$3:INDEX($C:$C,ROW()-1)))))</f>
        <v/>
      </c>
      <c r="F41" s="18" t="str">
        <f aca="false">IF($A41="","",MAX($E41,IF(COUNT($D$3:$D41)=0,0,MAX($D$3:$D41))))</f>
        <v/>
      </c>
      <c r="G41" s="18" t="str">
        <f aca="false">IF($A41="","",IF(input!$B$6="Static",input!$B$4,IF(input!$B$6="Trailing",$F41,$E41))-input!$B$5)</f>
        <v/>
      </c>
      <c r="H41" s="18" t="str">
        <f aca="false">IF($A41="","",$C41-$G41)</f>
        <v/>
      </c>
      <c r="I41" s="18" t="str">
        <f aca="false">IF($A41="","",IF(input!$B$8=0,$H41,MAX(0,input!$B$8+$B41)))</f>
        <v/>
      </c>
      <c r="J41" s="19" t="str">
        <f aca="false">IF($A41="","",IF($H41&lt;=0,0,INT(MIN($H41,$I41)/input!$B$7)))</f>
        <v/>
      </c>
      <c r="K41" s="20" t="str">
        <f aca="false">IF($A41="","",IF($C41&lt;=$G41,"失格",IF($J41&lt;=0,"停止","継続")))</f>
        <v/>
      </c>
    </row>
    <row r="42" customFormat="false" ht="15" hidden="false" customHeight="true" outlineLevel="0" collapsed="false">
      <c r="A42" s="16"/>
      <c r="B42" s="17"/>
      <c r="C42" s="18" t="str">
        <f aca="false">IF($A42="","",input!$B$4+SUM($B$3:$B42))</f>
        <v/>
      </c>
      <c r="D42" s="17"/>
      <c r="E42" s="18" t="str">
        <f aca="false">IF($A42="","",IF(ROW()=3,input!$B$4,MAX(input!$B$4,MAX($C$3:INDEX($C:$C,ROW()-1)))))</f>
        <v/>
      </c>
      <c r="F42" s="18" t="str">
        <f aca="false">IF($A42="","",MAX($E42,IF(COUNT($D$3:$D42)=0,0,MAX($D$3:$D42))))</f>
        <v/>
      </c>
      <c r="G42" s="18" t="str">
        <f aca="false">IF($A42="","",IF(input!$B$6="Static",input!$B$4,IF(input!$B$6="Trailing",$F42,$E42))-input!$B$5)</f>
        <v/>
      </c>
      <c r="H42" s="18" t="str">
        <f aca="false">IF($A42="","",$C42-$G42)</f>
        <v/>
      </c>
      <c r="I42" s="18" t="str">
        <f aca="false">IF($A42="","",IF(input!$B$8=0,$H42,MAX(0,input!$B$8+$B42)))</f>
        <v/>
      </c>
      <c r="J42" s="19" t="str">
        <f aca="false">IF($A42="","",IF($H42&lt;=0,0,INT(MIN($H42,$I42)/input!$B$7)))</f>
        <v/>
      </c>
      <c r="K42" s="20" t="str">
        <f aca="false">IF($A42="","",IF($C42&lt;=$G42,"失格",IF($J42&lt;=0,"停止","継続")))</f>
        <v/>
      </c>
    </row>
    <row r="43" customFormat="false" ht="15" hidden="false" customHeight="true" outlineLevel="0" collapsed="false">
      <c r="A43" s="16"/>
      <c r="B43" s="17"/>
      <c r="C43" s="18" t="str">
        <f aca="false">IF($A43="","",input!$B$4+SUM($B$3:$B43))</f>
        <v/>
      </c>
      <c r="D43" s="17"/>
      <c r="E43" s="18" t="str">
        <f aca="false">IF($A43="","",IF(ROW()=3,input!$B$4,MAX(input!$B$4,MAX($C$3:INDEX($C:$C,ROW()-1)))))</f>
        <v/>
      </c>
      <c r="F43" s="18" t="str">
        <f aca="false">IF($A43="","",MAX($E43,IF(COUNT($D$3:$D43)=0,0,MAX($D$3:$D43))))</f>
        <v/>
      </c>
      <c r="G43" s="18" t="str">
        <f aca="false">IF($A43="","",IF(input!$B$6="Static",input!$B$4,IF(input!$B$6="Trailing",$F43,$E43))-input!$B$5)</f>
        <v/>
      </c>
      <c r="H43" s="18" t="str">
        <f aca="false">IF($A43="","",$C43-$G43)</f>
        <v/>
      </c>
      <c r="I43" s="18" t="str">
        <f aca="false">IF($A43="","",IF(input!$B$8=0,$H43,MAX(0,input!$B$8+$B43)))</f>
        <v/>
      </c>
      <c r="J43" s="19" t="str">
        <f aca="false">IF($A43="","",IF($H43&lt;=0,0,INT(MIN($H43,$I43)/input!$B$7)))</f>
        <v/>
      </c>
      <c r="K43" s="20" t="str">
        <f aca="false">IF($A43="","",IF($C43&lt;=$G43,"失格",IF($J43&lt;=0,"停止","継続")))</f>
        <v/>
      </c>
    </row>
    <row r="44" customFormat="false" ht="15" hidden="false" customHeight="true" outlineLevel="0" collapsed="false">
      <c r="A44" s="16"/>
      <c r="B44" s="17"/>
      <c r="C44" s="18" t="str">
        <f aca="false">IF($A44="","",input!$B$4+SUM($B$3:$B44))</f>
        <v/>
      </c>
      <c r="D44" s="17"/>
      <c r="E44" s="18" t="str">
        <f aca="false">IF($A44="","",IF(ROW()=3,input!$B$4,MAX(input!$B$4,MAX($C$3:INDEX($C:$C,ROW()-1)))))</f>
        <v/>
      </c>
      <c r="F44" s="18" t="str">
        <f aca="false">IF($A44="","",MAX($E44,IF(COUNT($D$3:$D44)=0,0,MAX($D$3:$D44))))</f>
        <v/>
      </c>
      <c r="G44" s="18" t="str">
        <f aca="false">IF($A44="","",IF(input!$B$6="Static",input!$B$4,IF(input!$B$6="Trailing",$F44,$E44))-input!$B$5)</f>
        <v/>
      </c>
      <c r="H44" s="18" t="str">
        <f aca="false">IF($A44="","",$C44-$G44)</f>
        <v/>
      </c>
      <c r="I44" s="18" t="str">
        <f aca="false">IF($A44="","",IF(input!$B$8=0,$H44,MAX(0,input!$B$8+$B44)))</f>
        <v/>
      </c>
      <c r="J44" s="19" t="str">
        <f aca="false">IF($A44="","",IF($H44&lt;=0,0,INT(MIN($H44,$I44)/input!$B$7)))</f>
        <v/>
      </c>
      <c r="K44" s="20" t="str">
        <f aca="false">IF($A44="","",IF($C44&lt;=$G44,"失格",IF($J44&lt;=0,"停止","継続")))</f>
        <v/>
      </c>
    </row>
    <row r="45" customFormat="false" ht="15" hidden="false" customHeight="true" outlineLevel="0" collapsed="false">
      <c r="A45" s="16"/>
      <c r="B45" s="17"/>
      <c r="C45" s="18" t="str">
        <f aca="false">IF($A45="","",input!$B$4+SUM($B$3:$B45))</f>
        <v/>
      </c>
      <c r="D45" s="17"/>
      <c r="E45" s="18" t="str">
        <f aca="false">IF($A45="","",IF(ROW()=3,input!$B$4,MAX(input!$B$4,MAX($C$3:INDEX($C:$C,ROW()-1)))))</f>
        <v/>
      </c>
      <c r="F45" s="18" t="str">
        <f aca="false">IF($A45="","",MAX($E45,IF(COUNT($D$3:$D45)=0,0,MAX($D$3:$D45))))</f>
        <v/>
      </c>
      <c r="G45" s="18" t="str">
        <f aca="false">IF($A45="","",IF(input!$B$6="Static",input!$B$4,IF(input!$B$6="Trailing",$F45,$E45))-input!$B$5)</f>
        <v/>
      </c>
      <c r="H45" s="18" t="str">
        <f aca="false">IF($A45="","",$C45-$G45)</f>
        <v/>
      </c>
      <c r="I45" s="18" t="str">
        <f aca="false">IF($A45="","",IF(input!$B$8=0,$H45,MAX(0,input!$B$8+$B45)))</f>
        <v/>
      </c>
      <c r="J45" s="19" t="str">
        <f aca="false">IF($A45="","",IF($H45&lt;=0,0,INT(MIN($H45,$I45)/input!$B$7)))</f>
        <v/>
      </c>
      <c r="K45" s="20" t="str">
        <f aca="false">IF($A45="","",IF($C45&lt;=$G45,"失格",IF($J45&lt;=0,"停止","継続")))</f>
        <v/>
      </c>
    </row>
    <row r="46" customFormat="false" ht="15" hidden="false" customHeight="true" outlineLevel="0" collapsed="false">
      <c r="A46" s="16"/>
      <c r="B46" s="17"/>
      <c r="C46" s="18" t="str">
        <f aca="false">IF($A46="","",input!$B$4+SUM($B$3:$B46))</f>
        <v/>
      </c>
      <c r="D46" s="17"/>
      <c r="E46" s="18" t="str">
        <f aca="false">IF($A46="","",IF(ROW()=3,input!$B$4,MAX(input!$B$4,MAX($C$3:INDEX($C:$C,ROW()-1)))))</f>
        <v/>
      </c>
      <c r="F46" s="18" t="str">
        <f aca="false">IF($A46="","",MAX($E46,IF(COUNT($D$3:$D46)=0,0,MAX($D$3:$D46))))</f>
        <v/>
      </c>
      <c r="G46" s="18" t="str">
        <f aca="false">IF($A46="","",IF(input!$B$6="Static",input!$B$4,IF(input!$B$6="Trailing",$F46,$E46))-input!$B$5)</f>
        <v/>
      </c>
      <c r="H46" s="18" t="str">
        <f aca="false">IF($A46="","",$C46-$G46)</f>
        <v/>
      </c>
      <c r="I46" s="18" t="str">
        <f aca="false">IF($A46="","",IF(input!$B$8=0,$H46,MAX(0,input!$B$8+$B46)))</f>
        <v/>
      </c>
      <c r="J46" s="19" t="str">
        <f aca="false">IF($A46="","",IF($H46&lt;=0,0,INT(MIN($H46,$I46)/input!$B$7)))</f>
        <v/>
      </c>
      <c r="K46" s="20" t="str">
        <f aca="false">IF($A46="","",IF($C46&lt;=$G46,"失格",IF($J46&lt;=0,"停止","継続")))</f>
        <v/>
      </c>
    </row>
    <row r="47" customFormat="false" ht="15" hidden="false" customHeight="true" outlineLevel="0" collapsed="false">
      <c r="A47" s="16"/>
      <c r="B47" s="17"/>
      <c r="C47" s="18" t="str">
        <f aca="false">IF($A47="","",input!$B$4+SUM($B$3:$B47))</f>
        <v/>
      </c>
      <c r="D47" s="17"/>
      <c r="E47" s="18" t="str">
        <f aca="false">IF($A47="","",IF(ROW()=3,input!$B$4,MAX(input!$B$4,MAX($C$3:INDEX($C:$C,ROW()-1)))))</f>
        <v/>
      </c>
      <c r="F47" s="18" t="str">
        <f aca="false">IF($A47="","",MAX($E47,IF(COUNT($D$3:$D47)=0,0,MAX($D$3:$D47))))</f>
        <v/>
      </c>
      <c r="G47" s="18" t="str">
        <f aca="false">IF($A47="","",IF(input!$B$6="Static",input!$B$4,IF(input!$B$6="Trailing",$F47,$E47))-input!$B$5)</f>
        <v/>
      </c>
      <c r="H47" s="18" t="str">
        <f aca="false">IF($A47="","",$C47-$G47)</f>
        <v/>
      </c>
      <c r="I47" s="18" t="str">
        <f aca="false">IF($A47="","",IF(input!$B$8=0,$H47,MAX(0,input!$B$8+$B47)))</f>
        <v/>
      </c>
      <c r="J47" s="19" t="str">
        <f aca="false">IF($A47="","",IF($H47&lt;=0,0,INT(MIN($H47,$I47)/input!$B$7)))</f>
        <v/>
      </c>
      <c r="K47" s="20" t="str">
        <f aca="false">IF($A47="","",IF($C47&lt;=$G47,"失格",IF($J47&lt;=0,"停止","継続")))</f>
        <v/>
      </c>
    </row>
    <row r="48" customFormat="false" ht="15" hidden="false" customHeight="true" outlineLevel="0" collapsed="false">
      <c r="A48" s="16"/>
      <c r="B48" s="17"/>
      <c r="C48" s="18" t="str">
        <f aca="false">IF($A48="","",input!$B$4+SUM($B$3:$B48))</f>
        <v/>
      </c>
      <c r="D48" s="17"/>
      <c r="E48" s="18" t="str">
        <f aca="false">IF($A48="","",IF(ROW()=3,input!$B$4,MAX(input!$B$4,MAX($C$3:INDEX($C:$C,ROW()-1)))))</f>
        <v/>
      </c>
      <c r="F48" s="18" t="str">
        <f aca="false">IF($A48="","",MAX($E48,IF(COUNT($D$3:$D48)=0,0,MAX($D$3:$D48))))</f>
        <v/>
      </c>
      <c r="G48" s="18" t="str">
        <f aca="false">IF($A48="","",IF(input!$B$6="Static",input!$B$4,IF(input!$B$6="Trailing",$F48,$E48))-input!$B$5)</f>
        <v/>
      </c>
      <c r="H48" s="18" t="str">
        <f aca="false">IF($A48="","",$C48-$G48)</f>
        <v/>
      </c>
      <c r="I48" s="18" t="str">
        <f aca="false">IF($A48="","",IF(input!$B$8=0,$H48,MAX(0,input!$B$8+$B48)))</f>
        <v/>
      </c>
      <c r="J48" s="19" t="str">
        <f aca="false">IF($A48="","",IF($H48&lt;=0,0,INT(MIN($H48,$I48)/input!$B$7)))</f>
        <v/>
      </c>
      <c r="K48" s="20" t="str">
        <f aca="false">IF($A48="","",IF($C48&lt;=$G48,"失格",IF($J48&lt;=0,"停止","継続")))</f>
        <v/>
      </c>
    </row>
    <row r="49" customFormat="false" ht="15" hidden="false" customHeight="true" outlineLevel="0" collapsed="false">
      <c r="A49" s="16"/>
      <c r="B49" s="17"/>
      <c r="C49" s="18" t="str">
        <f aca="false">IF($A49="","",input!$B$4+SUM($B$3:$B49))</f>
        <v/>
      </c>
      <c r="D49" s="17"/>
      <c r="E49" s="18" t="str">
        <f aca="false">IF($A49="","",IF(ROW()=3,input!$B$4,MAX(input!$B$4,MAX($C$3:INDEX($C:$C,ROW()-1)))))</f>
        <v/>
      </c>
      <c r="F49" s="18" t="str">
        <f aca="false">IF($A49="","",MAX($E49,IF(COUNT($D$3:$D49)=0,0,MAX($D$3:$D49))))</f>
        <v/>
      </c>
      <c r="G49" s="18" t="str">
        <f aca="false">IF($A49="","",IF(input!$B$6="Static",input!$B$4,IF(input!$B$6="Trailing",$F49,$E49))-input!$B$5)</f>
        <v/>
      </c>
      <c r="H49" s="18" t="str">
        <f aca="false">IF($A49="","",$C49-$G49)</f>
        <v/>
      </c>
      <c r="I49" s="18" t="str">
        <f aca="false">IF($A49="","",IF(input!$B$8=0,$H49,MAX(0,input!$B$8+$B49)))</f>
        <v/>
      </c>
      <c r="J49" s="19" t="str">
        <f aca="false">IF($A49="","",IF($H49&lt;=0,0,INT(MIN($H49,$I49)/input!$B$7)))</f>
        <v/>
      </c>
      <c r="K49" s="20" t="str">
        <f aca="false">IF($A49="","",IF($C49&lt;=$G49,"失格",IF($J49&lt;=0,"停止","継続")))</f>
        <v/>
      </c>
    </row>
    <row r="50" customFormat="false" ht="15" hidden="false" customHeight="true" outlineLevel="0" collapsed="false">
      <c r="A50" s="16"/>
      <c r="B50" s="17"/>
      <c r="C50" s="18" t="str">
        <f aca="false">IF($A50="","",input!$B$4+SUM($B$3:$B50))</f>
        <v/>
      </c>
      <c r="D50" s="17"/>
      <c r="E50" s="18" t="str">
        <f aca="false">IF($A50="","",IF(ROW()=3,input!$B$4,MAX(input!$B$4,MAX($C$3:INDEX($C:$C,ROW()-1)))))</f>
        <v/>
      </c>
      <c r="F50" s="18" t="str">
        <f aca="false">IF($A50="","",MAX($E50,IF(COUNT($D$3:$D50)=0,0,MAX($D$3:$D50))))</f>
        <v/>
      </c>
      <c r="G50" s="18" t="str">
        <f aca="false">IF($A50="","",IF(input!$B$6="Static",input!$B$4,IF(input!$B$6="Trailing",$F50,$E50))-input!$B$5)</f>
        <v/>
      </c>
      <c r="H50" s="18" t="str">
        <f aca="false">IF($A50="","",$C50-$G50)</f>
        <v/>
      </c>
      <c r="I50" s="18" t="str">
        <f aca="false">IF($A50="","",IF(input!$B$8=0,$H50,MAX(0,input!$B$8+$B50)))</f>
        <v/>
      </c>
      <c r="J50" s="19" t="str">
        <f aca="false">IF($A50="","",IF($H50&lt;=0,0,INT(MIN($H50,$I50)/input!$B$7)))</f>
        <v/>
      </c>
      <c r="K50" s="20" t="str">
        <f aca="false">IF($A50="","",IF($C50&lt;=$G50,"失格",IF($J50&lt;=0,"停止","継続")))</f>
        <v/>
      </c>
    </row>
    <row r="51" customFormat="false" ht="15" hidden="false" customHeight="true" outlineLevel="0" collapsed="false">
      <c r="A51" s="16"/>
      <c r="B51" s="17"/>
      <c r="C51" s="18" t="str">
        <f aca="false">IF($A51="","",input!$B$4+SUM($B$3:$B51))</f>
        <v/>
      </c>
      <c r="D51" s="17"/>
      <c r="E51" s="18" t="str">
        <f aca="false">IF($A51="","",IF(ROW()=3,input!$B$4,MAX(input!$B$4,MAX($C$3:INDEX($C:$C,ROW()-1)))))</f>
        <v/>
      </c>
      <c r="F51" s="18" t="str">
        <f aca="false">IF($A51="","",MAX($E51,IF(COUNT($D$3:$D51)=0,0,MAX($D$3:$D51))))</f>
        <v/>
      </c>
      <c r="G51" s="18" t="str">
        <f aca="false">IF($A51="","",IF(input!$B$6="Static",input!$B$4,IF(input!$B$6="Trailing",$F51,$E51))-input!$B$5)</f>
        <v/>
      </c>
      <c r="H51" s="18" t="str">
        <f aca="false">IF($A51="","",$C51-$G51)</f>
        <v/>
      </c>
      <c r="I51" s="18" t="str">
        <f aca="false">IF($A51="","",IF(input!$B$8=0,$H51,MAX(0,input!$B$8+$B51)))</f>
        <v/>
      </c>
      <c r="J51" s="19" t="str">
        <f aca="false">IF($A51="","",IF($H51&lt;=0,0,INT(MIN($H51,$I51)/input!$B$7)))</f>
        <v/>
      </c>
      <c r="K51" s="20" t="str">
        <f aca="false">IF($A51="","",IF($C51&lt;=$G51,"失格",IF($J51&lt;=0,"停止","継続")))</f>
        <v/>
      </c>
    </row>
    <row r="52" customFormat="false" ht="15" hidden="false" customHeight="true" outlineLevel="0" collapsed="false">
      <c r="A52" s="16"/>
      <c r="B52" s="17"/>
      <c r="C52" s="18" t="str">
        <f aca="false">IF($A52="","",input!$B$4+SUM($B$3:$B52))</f>
        <v/>
      </c>
      <c r="D52" s="17"/>
      <c r="E52" s="18" t="str">
        <f aca="false">IF($A52="","",IF(ROW()=3,input!$B$4,MAX(input!$B$4,MAX($C$3:INDEX($C:$C,ROW()-1)))))</f>
        <v/>
      </c>
      <c r="F52" s="18" t="str">
        <f aca="false">IF($A52="","",MAX($E52,IF(COUNT($D$3:$D52)=0,0,MAX($D$3:$D52))))</f>
        <v/>
      </c>
      <c r="G52" s="18" t="str">
        <f aca="false">IF($A52="","",IF(input!$B$6="Static",input!$B$4,IF(input!$B$6="Trailing",$F52,$E52))-input!$B$5)</f>
        <v/>
      </c>
      <c r="H52" s="18" t="str">
        <f aca="false">IF($A52="","",$C52-$G52)</f>
        <v/>
      </c>
      <c r="I52" s="18" t="str">
        <f aca="false">IF($A52="","",IF(input!$B$8=0,$H52,MAX(0,input!$B$8+$B52)))</f>
        <v/>
      </c>
      <c r="J52" s="19" t="str">
        <f aca="false">IF($A52="","",IF($H52&lt;=0,0,INT(MIN($H52,$I52)/input!$B$7)))</f>
        <v/>
      </c>
      <c r="K52" s="20" t="str">
        <f aca="false">IF($A52="","",IF($C52&lt;=$G52,"失格",IF($J52&lt;=0,"停止","継続")))</f>
        <v/>
      </c>
    </row>
    <row r="53" customFormat="false" ht="15" hidden="false" customHeight="true" outlineLevel="0" collapsed="false">
      <c r="A53" s="16"/>
      <c r="B53" s="17"/>
      <c r="C53" s="18" t="str">
        <f aca="false">IF($A53="","",input!$B$4+SUM($B$3:$B53))</f>
        <v/>
      </c>
      <c r="D53" s="17"/>
      <c r="E53" s="18" t="str">
        <f aca="false">IF($A53="","",IF(ROW()=3,input!$B$4,MAX(input!$B$4,MAX($C$3:INDEX($C:$C,ROW()-1)))))</f>
        <v/>
      </c>
      <c r="F53" s="18" t="str">
        <f aca="false">IF($A53="","",MAX($E53,IF(COUNT($D$3:$D53)=0,0,MAX($D$3:$D53))))</f>
        <v/>
      </c>
      <c r="G53" s="18" t="str">
        <f aca="false">IF($A53="","",IF(input!$B$6="Static",input!$B$4,IF(input!$B$6="Trailing",$F53,$E53))-input!$B$5)</f>
        <v/>
      </c>
      <c r="H53" s="18" t="str">
        <f aca="false">IF($A53="","",$C53-$G53)</f>
        <v/>
      </c>
      <c r="I53" s="18" t="str">
        <f aca="false">IF($A53="","",IF(input!$B$8=0,$H53,MAX(0,input!$B$8+$B53)))</f>
        <v/>
      </c>
      <c r="J53" s="19" t="str">
        <f aca="false">IF($A53="","",IF($H53&lt;=0,0,INT(MIN($H53,$I53)/input!$B$7)))</f>
        <v/>
      </c>
      <c r="K53" s="20" t="str">
        <f aca="false">IF($A53="","",IF($C53&lt;=$G53,"失格",IF($J53&lt;=0,"停止","継続")))</f>
        <v/>
      </c>
    </row>
    <row r="54" customFormat="false" ht="15" hidden="false" customHeight="true" outlineLevel="0" collapsed="false">
      <c r="A54" s="16"/>
      <c r="B54" s="17"/>
      <c r="C54" s="18" t="str">
        <f aca="false">IF($A54="","",input!$B$4+SUM($B$3:$B54))</f>
        <v/>
      </c>
      <c r="D54" s="17"/>
      <c r="E54" s="18" t="str">
        <f aca="false">IF($A54="","",IF(ROW()=3,input!$B$4,MAX(input!$B$4,MAX($C$3:INDEX($C:$C,ROW()-1)))))</f>
        <v/>
      </c>
      <c r="F54" s="18" t="str">
        <f aca="false">IF($A54="","",MAX($E54,IF(COUNT($D$3:$D54)=0,0,MAX($D$3:$D54))))</f>
        <v/>
      </c>
      <c r="G54" s="18" t="str">
        <f aca="false">IF($A54="","",IF(input!$B$6="Static",input!$B$4,IF(input!$B$6="Trailing",$F54,$E54))-input!$B$5)</f>
        <v/>
      </c>
      <c r="H54" s="18" t="str">
        <f aca="false">IF($A54="","",$C54-$G54)</f>
        <v/>
      </c>
      <c r="I54" s="18" t="str">
        <f aca="false">IF($A54="","",IF(input!$B$8=0,$H54,MAX(0,input!$B$8+$B54)))</f>
        <v/>
      </c>
      <c r="J54" s="19" t="str">
        <f aca="false">IF($A54="","",IF($H54&lt;=0,0,INT(MIN($H54,$I54)/input!$B$7)))</f>
        <v/>
      </c>
      <c r="K54" s="20" t="str">
        <f aca="false">IF($A54="","",IF($C54&lt;=$G54,"失格",IF($J54&lt;=0,"停止","継続")))</f>
        <v/>
      </c>
    </row>
    <row r="55" customFormat="false" ht="15" hidden="false" customHeight="true" outlineLevel="0" collapsed="false">
      <c r="A55" s="16"/>
      <c r="B55" s="17"/>
      <c r="C55" s="18" t="str">
        <f aca="false">IF($A55="","",input!$B$4+SUM($B$3:$B55))</f>
        <v/>
      </c>
      <c r="D55" s="17"/>
      <c r="E55" s="18" t="str">
        <f aca="false">IF($A55="","",IF(ROW()=3,input!$B$4,MAX(input!$B$4,MAX($C$3:INDEX($C:$C,ROW()-1)))))</f>
        <v/>
      </c>
      <c r="F55" s="18" t="str">
        <f aca="false">IF($A55="","",MAX($E55,IF(COUNT($D$3:$D55)=0,0,MAX($D$3:$D55))))</f>
        <v/>
      </c>
      <c r="G55" s="18" t="str">
        <f aca="false">IF($A55="","",IF(input!$B$6="Static",input!$B$4,IF(input!$B$6="Trailing",$F55,$E55))-input!$B$5)</f>
        <v/>
      </c>
      <c r="H55" s="18" t="str">
        <f aca="false">IF($A55="","",$C55-$G55)</f>
        <v/>
      </c>
      <c r="I55" s="18" t="str">
        <f aca="false">IF($A55="","",IF(input!$B$8=0,$H55,MAX(0,input!$B$8+$B55)))</f>
        <v/>
      </c>
      <c r="J55" s="19" t="str">
        <f aca="false">IF($A55="","",IF($H55&lt;=0,0,INT(MIN($H55,$I55)/input!$B$7)))</f>
        <v/>
      </c>
      <c r="K55" s="20" t="str">
        <f aca="false">IF($A55="","",IF($C55&lt;=$G55,"失格",IF($J55&lt;=0,"停止","継続")))</f>
        <v/>
      </c>
    </row>
    <row r="56" customFormat="false" ht="15" hidden="false" customHeight="true" outlineLevel="0" collapsed="false">
      <c r="A56" s="16"/>
      <c r="B56" s="17"/>
      <c r="C56" s="18" t="str">
        <f aca="false">IF($A56="","",input!$B$4+SUM($B$3:$B56))</f>
        <v/>
      </c>
      <c r="D56" s="17"/>
      <c r="E56" s="18" t="str">
        <f aca="false">IF($A56="","",IF(ROW()=3,input!$B$4,MAX(input!$B$4,MAX($C$3:INDEX($C:$C,ROW()-1)))))</f>
        <v/>
      </c>
      <c r="F56" s="18" t="str">
        <f aca="false">IF($A56="","",MAX($E56,IF(COUNT($D$3:$D56)=0,0,MAX($D$3:$D56))))</f>
        <v/>
      </c>
      <c r="G56" s="18" t="str">
        <f aca="false">IF($A56="","",IF(input!$B$6="Static",input!$B$4,IF(input!$B$6="Trailing",$F56,$E56))-input!$B$5)</f>
        <v/>
      </c>
      <c r="H56" s="18" t="str">
        <f aca="false">IF($A56="","",$C56-$G56)</f>
        <v/>
      </c>
      <c r="I56" s="18" t="str">
        <f aca="false">IF($A56="","",IF(input!$B$8=0,$H56,MAX(0,input!$B$8+$B56)))</f>
        <v/>
      </c>
      <c r="J56" s="19" t="str">
        <f aca="false">IF($A56="","",IF($H56&lt;=0,0,INT(MIN($H56,$I56)/input!$B$7)))</f>
        <v/>
      </c>
      <c r="K56" s="20" t="str">
        <f aca="false">IF($A56="","",IF($C56&lt;=$G56,"失格",IF($J56&lt;=0,"停止","継続")))</f>
        <v/>
      </c>
    </row>
    <row r="57" customFormat="false" ht="15" hidden="false" customHeight="true" outlineLevel="0" collapsed="false">
      <c r="A57" s="16"/>
      <c r="B57" s="17"/>
      <c r="C57" s="18" t="str">
        <f aca="false">IF($A57="","",input!$B$4+SUM($B$3:$B57))</f>
        <v/>
      </c>
      <c r="D57" s="17"/>
      <c r="E57" s="18" t="str">
        <f aca="false">IF($A57="","",IF(ROW()=3,input!$B$4,MAX(input!$B$4,MAX($C$3:INDEX($C:$C,ROW()-1)))))</f>
        <v/>
      </c>
      <c r="F57" s="18" t="str">
        <f aca="false">IF($A57="","",MAX($E57,IF(COUNT($D$3:$D57)=0,0,MAX($D$3:$D57))))</f>
        <v/>
      </c>
      <c r="G57" s="18" t="str">
        <f aca="false">IF($A57="","",IF(input!$B$6="Static",input!$B$4,IF(input!$B$6="Trailing",$F57,$E57))-input!$B$5)</f>
        <v/>
      </c>
      <c r="H57" s="18" t="str">
        <f aca="false">IF($A57="","",$C57-$G57)</f>
        <v/>
      </c>
      <c r="I57" s="18" t="str">
        <f aca="false">IF($A57="","",IF(input!$B$8=0,$H57,MAX(0,input!$B$8+$B57)))</f>
        <v/>
      </c>
      <c r="J57" s="19" t="str">
        <f aca="false">IF($A57="","",IF($H57&lt;=0,0,INT(MIN($H57,$I57)/input!$B$7)))</f>
        <v/>
      </c>
      <c r="K57" s="20" t="str">
        <f aca="false">IF($A57="","",IF($C57&lt;=$G57,"失格",IF($J57&lt;=0,"停止","継続")))</f>
        <v/>
      </c>
    </row>
    <row r="58" customFormat="false" ht="15" hidden="false" customHeight="true" outlineLevel="0" collapsed="false">
      <c r="A58" s="16"/>
      <c r="B58" s="17"/>
      <c r="C58" s="18" t="str">
        <f aca="false">IF($A58="","",input!$B$4+SUM($B$3:$B58))</f>
        <v/>
      </c>
      <c r="D58" s="17"/>
      <c r="E58" s="18" t="str">
        <f aca="false">IF($A58="","",IF(ROW()=3,input!$B$4,MAX(input!$B$4,MAX($C$3:INDEX($C:$C,ROW()-1)))))</f>
        <v/>
      </c>
      <c r="F58" s="18" t="str">
        <f aca="false">IF($A58="","",MAX($E58,IF(COUNT($D$3:$D58)=0,0,MAX($D$3:$D58))))</f>
        <v/>
      </c>
      <c r="G58" s="18" t="str">
        <f aca="false">IF($A58="","",IF(input!$B$6="Static",input!$B$4,IF(input!$B$6="Trailing",$F58,$E58))-input!$B$5)</f>
        <v/>
      </c>
      <c r="H58" s="18" t="str">
        <f aca="false">IF($A58="","",$C58-$G58)</f>
        <v/>
      </c>
      <c r="I58" s="18" t="str">
        <f aca="false">IF($A58="","",IF(input!$B$8=0,$H58,MAX(0,input!$B$8+$B58)))</f>
        <v/>
      </c>
      <c r="J58" s="19" t="str">
        <f aca="false">IF($A58="","",IF($H58&lt;=0,0,INT(MIN($H58,$I58)/input!$B$7)))</f>
        <v/>
      </c>
      <c r="K58" s="20" t="str">
        <f aca="false">IF($A58="","",IF($C58&lt;=$G58,"失格",IF($J58&lt;=0,"停止","継続")))</f>
        <v/>
      </c>
    </row>
    <row r="59" customFormat="false" ht="15" hidden="false" customHeight="true" outlineLevel="0" collapsed="false">
      <c r="A59" s="16"/>
      <c r="B59" s="17"/>
      <c r="C59" s="18" t="str">
        <f aca="false">IF($A59="","",input!$B$4+SUM($B$3:$B59))</f>
        <v/>
      </c>
      <c r="D59" s="17"/>
      <c r="E59" s="18" t="str">
        <f aca="false">IF($A59="","",IF(ROW()=3,input!$B$4,MAX(input!$B$4,MAX($C$3:INDEX($C:$C,ROW()-1)))))</f>
        <v/>
      </c>
      <c r="F59" s="18" t="str">
        <f aca="false">IF($A59="","",MAX($E59,IF(COUNT($D$3:$D59)=0,0,MAX($D$3:$D59))))</f>
        <v/>
      </c>
      <c r="G59" s="18" t="str">
        <f aca="false">IF($A59="","",IF(input!$B$6="Static",input!$B$4,IF(input!$B$6="Trailing",$F59,$E59))-input!$B$5)</f>
        <v/>
      </c>
      <c r="H59" s="18" t="str">
        <f aca="false">IF($A59="","",$C59-$G59)</f>
        <v/>
      </c>
      <c r="I59" s="18" t="str">
        <f aca="false">IF($A59="","",IF(input!$B$8=0,$H59,MAX(0,input!$B$8+$B59)))</f>
        <v/>
      </c>
      <c r="J59" s="19" t="str">
        <f aca="false">IF($A59="","",IF($H59&lt;=0,0,INT(MIN($H59,$I59)/input!$B$7)))</f>
        <v/>
      </c>
      <c r="K59" s="20" t="str">
        <f aca="false">IF($A59="","",IF($C59&lt;=$G59,"失格",IF($J59&lt;=0,"停止","継続")))</f>
        <v/>
      </c>
    </row>
    <row r="60" customFormat="false" ht="15" hidden="false" customHeight="true" outlineLevel="0" collapsed="false">
      <c r="A60" s="16"/>
      <c r="B60" s="17"/>
      <c r="C60" s="18" t="str">
        <f aca="false">IF($A60="","",input!$B$4+SUM($B$3:$B60))</f>
        <v/>
      </c>
      <c r="D60" s="17"/>
      <c r="E60" s="18" t="str">
        <f aca="false">IF($A60="","",IF(ROW()=3,input!$B$4,MAX(input!$B$4,MAX($C$3:INDEX($C:$C,ROW()-1)))))</f>
        <v/>
      </c>
      <c r="F60" s="18" t="str">
        <f aca="false">IF($A60="","",MAX($E60,IF(COUNT($D$3:$D60)=0,0,MAX($D$3:$D60))))</f>
        <v/>
      </c>
      <c r="G60" s="18" t="str">
        <f aca="false">IF($A60="","",IF(input!$B$6="Static",input!$B$4,IF(input!$B$6="Trailing",$F60,$E60))-input!$B$5)</f>
        <v/>
      </c>
      <c r="H60" s="18" t="str">
        <f aca="false">IF($A60="","",$C60-$G60)</f>
        <v/>
      </c>
      <c r="I60" s="18" t="str">
        <f aca="false">IF($A60="","",IF(input!$B$8=0,$H60,MAX(0,input!$B$8+$B60)))</f>
        <v/>
      </c>
      <c r="J60" s="19" t="str">
        <f aca="false">IF($A60="","",IF($H60&lt;=0,0,INT(MIN($H60,$I60)/input!$B$7)))</f>
        <v/>
      </c>
      <c r="K60" s="20" t="str">
        <f aca="false">IF($A60="","",IF($C60&lt;=$G60,"失格",IF($J60&lt;=0,"停止","継続")))</f>
        <v/>
      </c>
    </row>
    <row r="61" customFormat="false" ht="15" hidden="false" customHeight="true" outlineLevel="0" collapsed="false">
      <c r="A61" s="16"/>
      <c r="B61" s="17"/>
      <c r="C61" s="18" t="str">
        <f aca="false">IF($A61="","",input!$B$4+SUM($B$3:$B61))</f>
        <v/>
      </c>
      <c r="D61" s="17"/>
      <c r="E61" s="18" t="str">
        <f aca="false">IF($A61="","",IF(ROW()=3,input!$B$4,MAX(input!$B$4,MAX($C$3:INDEX($C:$C,ROW()-1)))))</f>
        <v/>
      </c>
      <c r="F61" s="18" t="str">
        <f aca="false">IF($A61="","",MAX($E61,IF(COUNT($D$3:$D61)=0,0,MAX($D$3:$D61))))</f>
        <v/>
      </c>
      <c r="G61" s="18" t="str">
        <f aca="false">IF($A61="","",IF(input!$B$6="Static",input!$B$4,IF(input!$B$6="Trailing",$F61,$E61))-input!$B$5)</f>
        <v/>
      </c>
      <c r="H61" s="18" t="str">
        <f aca="false">IF($A61="","",$C61-$G61)</f>
        <v/>
      </c>
      <c r="I61" s="18" t="str">
        <f aca="false">IF($A61="","",IF(input!$B$8=0,$H61,MAX(0,input!$B$8+$B61)))</f>
        <v/>
      </c>
      <c r="J61" s="19" t="str">
        <f aca="false">IF($A61="","",IF($H61&lt;=0,0,INT(MIN($H61,$I61)/input!$B$7)))</f>
        <v/>
      </c>
      <c r="K61" s="20" t="str">
        <f aca="false">IF($A61="","",IF($C61&lt;=$G61,"失格",IF($J61&lt;=0,"停止","継続")))</f>
        <v/>
      </c>
    </row>
    <row r="62" customFormat="false" ht="15" hidden="false" customHeight="true" outlineLevel="0" collapsed="false">
      <c r="A62" s="16"/>
      <c r="B62" s="17"/>
      <c r="C62" s="18" t="str">
        <f aca="false">IF($A62="","",input!$B$4+SUM($B$3:$B62))</f>
        <v/>
      </c>
      <c r="D62" s="17"/>
      <c r="E62" s="18" t="str">
        <f aca="false">IF($A62="","",IF(ROW()=3,input!$B$4,MAX(input!$B$4,MAX($C$3:INDEX($C:$C,ROW()-1)))))</f>
        <v/>
      </c>
      <c r="F62" s="18" t="str">
        <f aca="false">IF($A62="","",MAX($E62,IF(COUNT($D$3:$D62)=0,0,MAX($D$3:$D62))))</f>
        <v/>
      </c>
      <c r="G62" s="18" t="str">
        <f aca="false">IF($A62="","",IF(input!$B$6="Static",input!$B$4,IF(input!$B$6="Trailing",$F62,$E62))-input!$B$5)</f>
        <v/>
      </c>
      <c r="H62" s="18" t="str">
        <f aca="false">IF($A62="","",$C62-$G62)</f>
        <v/>
      </c>
      <c r="I62" s="18" t="str">
        <f aca="false">IF($A62="","",IF(input!$B$8=0,$H62,MAX(0,input!$B$8+$B62)))</f>
        <v/>
      </c>
      <c r="J62" s="19" t="str">
        <f aca="false">IF($A62="","",IF($H62&lt;=0,0,INT(MIN($H62,$I62)/input!$B$7)))</f>
        <v/>
      </c>
      <c r="K62" s="20" t="str">
        <f aca="false">IF($A62="","",IF($C62&lt;=$G62,"失格",IF($J62&lt;=0,"停止","継続")))</f>
        <v/>
      </c>
    </row>
    <row r="63" customFormat="false" ht="15" hidden="false" customHeight="true" outlineLevel="0" collapsed="false">
      <c r="A63" s="16"/>
      <c r="B63" s="17"/>
      <c r="C63" s="18" t="str">
        <f aca="false">IF($A63="","",input!$B$4+SUM($B$3:$B63))</f>
        <v/>
      </c>
      <c r="D63" s="17"/>
      <c r="E63" s="18" t="str">
        <f aca="false">IF($A63="","",IF(ROW()=3,input!$B$4,MAX(input!$B$4,MAX($C$3:INDEX($C:$C,ROW()-1)))))</f>
        <v/>
      </c>
      <c r="F63" s="18" t="str">
        <f aca="false">IF($A63="","",MAX($E63,IF(COUNT($D$3:$D63)=0,0,MAX($D$3:$D63))))</f>
        <v/>
      </c>
      <c r="G63" s="18" t="str">
        <f aca="false">IF($A63="","",IF(input!$B$6="Static",input!$B$4,IF(input!$B$6="Trailing",$F63,$E63))-input!$B$5)</f>
        <v/>
      </c>
      <c r="H63" s="18" t="str">
        <f aca="false">IF($A63="","",$C63-$G63)</f>
        <v/>
      </c>
      <c r="I63" s="18" t="str">
        <f aca="false">IF($A63="","",IF(input!$B$8=0,$H63,MAX(0,input!$B$8+$B63)))</f>
        <v/>
      </c>
      <c r="J63" s="19" t="str">
        <f aca="false">IF($A63="","",IF($H63&lt;=0,0,INT(MIN($H63,$I63)/input!$B$7)))</f>
        <v/>
      </c>
      <c r="K63" s="20" t="str">
        <f aca="false">IF($A63="","",IF($C63&lt;=$G63,"失格",IF($J63&lt;=0,"停止","継続")))</f>
        <v/>
      </c>
    </row>
    <row r="64" customFormat="false" ht="15" hidden="false" customHeight="true" outlineLevel="0" collapsed="false">
      <c r="A64" s="16"/>
      <c r="B64" s="17"/>
      <c r="C64" s="18" t="str">
        <f aca="false">IF($A64="","",input!$B$4+SUM($B$3:$B64))</f>
        <v/>
      </c>
      <c r="D64" s="17"/>
      <c r="E64" s="18" t="str">
        <f aca="false">IF($A64="","",IF(ROW()=3,input!$B$4,MAX(input!$B$4,MAX($C$3:INDEX($C:$C,ROW()-1)))))</f>
        <v/>
      </c>
      <c r="F64" s="18" t="str">
        <f aca="false">IF($A64="","",MAX($E64,IF(COUNT($D$3:$D64)=0,0,MAX($D$3:$D64))))</f>
        <v/>
      </c>
      <c r="G64" s="18" t="str">
        <f aca="false">IF($A64="","",IF(input!$B$6="Static",input!$B$4,IF(input!$B$6="Trailing",$F64,$E64))-input!$B$5)</f>
        <v/>
      </c>
      <c r="H64" s="18" t="str">
        <f aca="false">IF($A64="","",$C64-$G64)</f>
        <v/>
      </c>
      <c r="I64" s="18" t="str">
        <f aca="false">IF($A64="","",IF(input!$B$8=0,$H64,MAX(0,input!$B$8+$B64)))</f>
        <v/>
      </c>
      <c r="J64" s="19" t="str">
        <f aca="false">IF($A64="","",IF($H64&lt;=0,0,INT(MIN($H64,$I64)/input!$B$7)))</f>
        <v/>
      </c>
      <c r="K64" s="20" t="str">
        <f aca="false">IF($A64="","",IF($C64&lt;=$G64,"失格",IF($J64&lt;=0,"停止","継続")))</f>
        <v/>
      </c>
    </row>
    <row r="65" customFormat="false" ht="15" hidden="false" customHeight="true" outlineLevel="0" collapsed="false">
      <c r="A65" s="16"/>
      <c r="B65" s="17"/>
      <c r="C65" s="18" t="str">
        <f aca="false">IF($A65="","",input!$B$4+SUM($B$3:$B65))</f>
        <v/>
      </c>
      <c r="D65" s="17"/>
      <c r="E65" s="18" t="str">
        <f aca="false">IF($A65="","",IF(ROW()=3,input!$B$4,MAX(input!$B$4,MAX($C$3:INDEX($C:$C,ROW()-1)))))</f>
        <v/>
      </c>
      <c r="F65" s="18" t="str">
        <f aca="false">IF($A65="","",MAX($E65,IF(COUNT($D$3:$D65)=0,0,MAX($D$3:$D65))))</f>
        <v/>
      </c>
      <c r="G65" s="18" t="str">
        <f aca="false">IF($A65="","",IF(input!$B$6="Static",input!$B$4,IF(input!$B$6="Trailing",$F65,$E65))-input!$B$5)</f>
        <v/>
      </c>
      <c r="H65" s="18" t="str">
        <f aca="false">IF($A65="","",$C65-$G65)</f>
        <v/>
      </c>
      <c r="I65" s="18" t="str">
        <f aca="false">IF($A65="","",IF(input!$B$8=0,$H65,MAX(0,input!$B$8+$B65)))</f>
        <v/>
      </c>
      <c r="J65" s="19" t="str">
        <f aca="false">IF($A65="","",IF($H65&lt;=0,0,INT(MIN($H65,$I65)/input!$B$7)))</f>
        <v/>
      </c>
      <c r="K65" s="20" t="str">
        <f aca="false">IF($A65="","",IF($C65&lt;=$G65,"失格",IF($J65&lt;=0,"停止","継続")))</f>
        <v/>
      </c>
    </row>
    <row r="66" customFormat="false" ht="15" hidden="false" customHeight="true" outlineLevel="0" collapsed="false">
      <c r="A66" s="16"/>
      <c r="B66" s="17"/>
      <c r="C66" s="18" t="str">
        <f aca="false">IF($A66="","",input!$B$4+SUM($B$3:$B66))</f>
        <v/>
      </c>
      <c r="D66" s="17"/>
      <c r="E66" s="18" t="str">
        <f aca="false">IF($A66="","",IF(ROW()=3,input!$B$4,MAX(input!$B$4,MAX($C$3:INDEX($C:$C,ROW()-1)))))</f>
        <v/>
      </c>
      <c r="F66" s="18" t="str">
        <f aca="false">IF($A66="","",MAX($E66,IF(COUNT($D$3:$D66)=0,0,MAX($D$3:$D66))))</f>
        <v/>
      </c>
      <c r="G66" s="18" t="str">
        <f aca="false">IF($A66="","",IF(input!$B$6="Static",input!$B$4,IF(input!$B$6="Trailing",$F66,$E66))-input!$B$5)</f>
        <v/>
      </c>
      <c r="H66" s="18" t="str">
        <f aca="false">IF($A66="","",$C66-$G66)</f>
        <v/>
      </c>
      <c r="I66" s="18" t="str">
        <f aca="false">IF($A66="","",IF(input!$B$8=0,$H66,MAX(0,input!$B$8+$B66)))</f>
        <v/>
      </c>
      <c r="J66" s="19" t="str">
        <f aca="false">IF($A66="","",IF($H66&lt;=0,0,INT(MIN($H66,$I66)/input!$B$7)))</f>
        <v/>
      </c>
      <c r="K66" s="20" t="str">
        <f aca="false">IF($A66="","",IF($C66&lt;=$G66,"失格",IF($J66&lt;=0,"停止","継続")))</f>
        <v/>
      </c>
    </row>
    <row r="67" customFormat="false" ht="15" hidden="false" customHeight="true" outlineLevel="0" collapsed="false">
      <c r="A67" s="16"/>
      <c r="B67" s="17"/>
      <c r="C67" s="18" t="str">
        <f aca="false">IF($A67="","",input!$B$4+SUM($B$3:$B67))</f>
        <v/>
      </c>
      <c r="D67" s="17"/>
      <c r="E67" s="18" t="str">
        <f aca="false">IF($A67="","",IF(ROW()=3,input!$B$4,MAX(input!$B$4,MAX($C$3:INDEX($C:$C,ROW()-1)))))</f>
        <v/>
      </c>
      <c r="F67" s="18" t="str">
        <f aca="false">IF($A67="","",MAX($E67,IF(COUNT($D$3:$D67)=0,0,MAX($D$3:$D67))))</f>
        <v/>
      </c>
      <c r="G67" s="18" t="str">
        <f aca="false">IF($A67="","",IF(input!$B$6="Static",input!$B$4,IF(input!$B$6="Trailing",$F67,$E67))-input!$B$5)</f>
        <v/>
      </c>
      <c r="H67" s="18" t="str">
        <f aca="false">IF($A67="","",$C67-$G67)</f>
        <v/>
      </c>
      <c r="I67" s="18" t="str">
        <f aca="false">IF($A67="","",IF(input!$B$8=0,$H67,MAX(0,input!$B$8+$B67)))</f>
        <v/>
      </c>
      <c r="J67" s="19" t="str">
        <f aca="false">IF($A67="","",IF($H67&lt;=0,0,INT(MIN($H67,$I67)/input!$B$7)))</f>
        <v/>
      </c>
      <c r="K67" s="20" t="str">
        <f aca="false">IF($A67="","",IF($C67&lt;=$G67,"失格",IF($J67&lt;=0,"停止","継続")))</f>
        <v/>
      </c>
    </row>
    <row r="68" customFormat="false" ht="15" hidden="false" customHeight="true" outlineLevel="0" collapsed="false">
      <c r="A68" s="16"/>
      <c r="B68" s="17"/>
      <c r="C68" s="18" t="str">
        <f aca="false">IF($A68="","",input!$B$4+SUM($B$3:$B68))</f>
        <v/>
      </c>
      <c r="D68" s="17"/>
      <c r="E68" s="18" t="str">
        <f aca="false">IF($A68="","",IF(ROW()=3,input!$B$4,MAX(input!$B$4,MAX($C$3:INDEX($C:$C,ROW()-1)))))</f>
        <v/>
      </c>
      <c r="F68" s="18" t="str">
        <f aca="false">IF($A68="","",MAX($E68,IF(COUNT($D$3:$D68)=0,0,MAX($D$3:$D68))))</f>
        <v/>
      </c>
      <c r="G68" s="18" t="str">
        <f aca="false">IF($A68="","",IF(input!$B$6="Static",input!$B$4,IF(input!$B$6="Trailing",$F68,$E68))-input!$B$5)</f>
        <v/>
      </c>
      <c r="H68" s="18" t="str">
        <f aca="false">IF($A68="","",$C68-$G68)</f>
        <v/>
      </c>
      <c r="I68" s="18" t="str">
        <f aca="false">IF($A68="","",IF(input!$B$8=0,$H68,MAX(0,input!$B$8+$B68)))</f>
        <v/>
      </c>
      <c r="J68" s="19" t="str">
        <f aca="false">IF($A68="","",IF($H68&lt;=0,0,INT(MIN($H68,$I68)/input!$B$7)))</f>
        <v/>
      </c>
      <c r="K68" s="20" t="str">
        <f aca="false">IF($A68="","",IF($C68&lt;=$G68,"失格",IF($J68&lt;=0,"停止","継続")))</f>
        <v/>
      </c>
    </row>
    <row r="69" customFormat="false" ht="15" hidden="false" customHeight="true" outlineLevel="0" collapsed="false">
      <c r="A69" s="16"/>
      <c r="B69" s="17"/>
      <c r="C69" s="18" t="str">
        <f aca="false">IF($A69="","",input!$B$4+SUM($B$3:$B69))</f>
        <v/>
      </c>
      <c r="D69" s="17"/>
      <c r="E69" s="18" t="str">
        <f aca="false">IF($A69="","",IF(ROW()=3,input!$B$4,MAX(input!$B$4,MAX($C$3:INDEX($C:$C,ROW()-1)))))</f>
        <v/>
      </c>
      <c r="F69" s="18" t="str">
        <f aca="false">IF($A69="","",MAX($E69,IF(COUNT($D$3:$D69)=0,0,MAX($D$3:$D69))))</f>
        <v/>
      </c>
      <c r="G69" s="18" t="str">
        <f aca="false">IF($A69="","",IF(input!$B$6="Static",input!$B$4,IF(input!$B$6="Trailing",$F69,$E69))-input!$B$5)</f>
        <v/>
      </c>
      <c r="H69" s="18" t="str">
        <f aca="false">IF($A69="","",$C69-$G69)</f>
        <v/>
      </c>
      <c r="I69" s="18" t="str">
        <f aca="false">IF($A69="","",IF(input!$B$8=0,$H69,MAX(0,input!$B$8+$B69)))</f>
        <v/>
      </c>
      <c r="J69" s="19" t="str">
        <f aca="false">IF($A69="","",IF($H69&lt;=0,0,INT(MIN($H69,$I69)/input!$B$7)))</f>
        <v/>
      </c>
      <c r="K69" s="20" t="str">
        <f aca="false">IF($A69="","",IF($C69&lt;=$G69,"失格",IF($J69&lt;=0,"停止","継続")))</f>
        <v/>
      </c>
    </row>
    <row r="70" customFormat="false" ht="15" hidden="false" customHeight="true" outlineLevel="0" collapsed="false">
      <c r="A70" s="16"/>
      <c r="B70" s="17"/>
      <c r="C70" s="18" t="str">
        <f aca="false">IF($A70="","",input!$B$4+SUM($B$3:$B70))</f>
        <v/>
      </c>
      <c r="D70" s="17"/>
      <c r="E70" s="18" t="str">
        <f aca="false">IF($A70="","",IF(ROW()=3,input!$B$4,MAX(input!$B$4,MAX($C$3:INDEX($C:$C,ROW()-1)))))</f>
        <v/>
      </c>
      <c r="F70" s="18" t="str">
        <f aca="false">IF($A70="","",MAX($E70,IF(COUNT($D$3:$D70)=0,0,MAX($D$3:$D70))))</f>
        <v/>
      </c>
      <c r="G70" s="18" t="str">
        <f aca="false">IF($A70="","",IF(input!$B$6="Static",input!$B$4,IF(input!$B$6="Trailing",$F70,$E70))-input!$B$5)</f>
        <v/>
      </c>
      <c r="H70" s="18" t="str">
        <f aca="false">IF($A70="","",$C70-$G70)</f>
        <v/>
      </c>
      <c r="I70" s="18" t="str">
        <f aca="false">IF($A70="","",IF(input!$B$8=0,$H70,MAX(0,input!$B$8+$B70)))</f>
        <v/>
      </c>
      <c r="J70" s="19" t="str">
        <f aca="false">IF($A70="","",IF($H70&lt;=0,0,INT(MIN($H70,$I70)/input!$B$7)))</f>
        <v/>
      </c>
      <c r="K70" s="20" t="str">
        <f aca="false">IF($A70="","",IF($C70&lt;=$G70,"失格",IF($J70&lt;=0,"停止","継続")))</f>
        <v/>
      </c>
    </row>
    <row r="71" customFormat="false" ht="15" hidden="false" customHeight="true" outlineLevel="0" collapsed="false">
      <c r="A71" s="16"/>
      <c r="B71" s="17"/>
      <c r="C71" s="18" t="str">
        <f aca="false">IF($A71="","",input!$B$4+SUM($B$3:$B71))</f>
        <v/>
      </c>
      <c r="D71" s="17"/>
      <c r="E71" s="18" t="str">
        <f aca="false">IF($A71="","",IF(ROW()=3,input!$B$4,MAX(input!$B$4,MAX($C$3:INDEX($C:$C,ROW()-1)))))</f>
        <v/>
      </c>
      <c r="F71" s="18" t="str">
        <f aca="false">IF($A71="","",MAX($E71,IF(COUNT($D$3:$D71)=0,0,MAX($D$3:$D71))))</f>
        <v/>
      </c>
      <c r="G71" s="18" t="str">
        <f aca="false">IF($A71="","",IF(input!$B$6="Static",input!$B$4,IF(input!$B$6="Trailing",$F71,$E71))-input!$B$5)</f>
        <v/>
      </c>
      <c r="H71" s="18" t="str">
        <f aca="false">IF($A71="","",$C71-$G71)</f>
        <v/>
      </c>
      <c r="I71" s="18" t="str">
        <f aca="false">IF($A71="","",IF(input!$B$8=0,$H71,MAX(0,input!$B$8+$B71)))</f>
        <v/>
      </c>
      <c r="J71" s="19" t="str">
        <f aca="false">IF($A71="","",IF($H71&lt;=0,0,INT(MIN($H71,$I71)/input!$B$7)))</f>
        <v/>
      </c>
      <c r="K71" s="20" t="str">
        <f aca="false">IF($A71="","",IF($C71&lt;=$G71,"失格",IF($J71&lt;=0,"停止","継続")))</f>
        <v/>
      </c>
    </row>
    <row r="72" customFormat="false" ht="15" hidden="false" customHeight="true" outlineLevel="0" collapsed="false">
      <c r="A72" s="16"/>
      <c r="B72" s="17"/>
      <c r="C72" s="18" t="str">
        <f aca="false">IF($A72="","",input!$B$4+SUM($B$3:$B72))</f>
        <v/>
      </c>
      <c r="D72" s="17"/>
      <c r="E72" s="18" t="str">
        <f aca="false">IF($A72="","",IF(ROW()=3,input!$B$4,MAX(input!$B$4,MAX($C$3:INDEX($C:$C,ROW()-1)))))</f>
        <v/>
      </c>
      <c r="F72" s="18" t="str">
        <f aca="false">IF($A72="","",MAX($E72,IF(COUNT($D$3:$D72)=0,0,MAX($D$3:$D72))))</f>
        <v/>
      </c>
      <c r="G72" s="18" t="str">
        <f aca="false">IF($A72="","",IF(input!$B$6="Static",input!$B$4,IF(input!$B$6="Trailing",$F72,$E72))-input!$B$5)</f>
        <v/>
      </c>
      <c r="H72" s="18" t="str">
        <f aca="false">IF($A72="","",$C72-$G72)</f>
        <v/>
      </c>
      <c r="I72" s="18" t="str">
        <f aca="false">IF($A72="","",IF(input!$B$8=0,$H72,MAX(0,input!$B$8+$B72)))</f>
        <v/>
      </c>
      <c r="J72" s="19" t="str">
        <f aca="false">IF($A72="","",IF($H72&lt;=0,0,INT(MIN($H72,$I72)/input!$B$7)))</f>
        <v/>
      </c>
      <c r="K72" s="20" t="str">
        <f aca="false">IF($A72="","",IF($C72&lt;=$G72,"失格",IF($J72&lt;=0,"停止","継続")))</f>
        <v/>
      </c>
    </row>
    <row r="73" customFormat="false" ht="15" hidden="false" customHeight="true" outlineLevel="0" collapsed="false">
      <c r="A73" s="16"/>
      <c r="B73" s="17"/>
      <c r="C73" s="18" t="str">
        <f aca="false">IF($A73="","",input!$B$4+SUM($B$3:$B73))</f>
        <v/>
      </c>
      <c r="D73" s="17"/>
      <c r="E73" s="18" t="str">
        <f aca="false">IF($A73="","",IF(ROW()=3,input!$B$4,MAX(input!$B$4,MAX($C$3:INDEX($C:$C,ROW()-1)))))</f>
        <v/>
      </c>
      <c r="F73" s="18" t="str">
        <f aca="false">IF($A73="","",MAX($E73,IF(COUNT($D$3:$D73)=0,0,MAX($D$3:$D73))))</f>
        <v/>
      </c>
      <c r="G73" s="18" t="str">
        <f aca="false">IF($A73="","",IF(input!$B$6="Static",input!$B$4,IF(input!$B$6="Trailing",$F73,$E73))-input!$B$5)</f>
        <v/>
      </c>
      <c r="H73" s="18" t="str">
        <f aca="false">IF($A73="","",$C73-$G73)</f>
        <v/>
      </c>
      <c r="I73" s="18" t="str">
        <f aca="false">IF($A73="","",IF(input!$B$8=0,$H73,MAX(0,input!$B$8+$B73)))</f>
        <v/>
      </c>
      <c r="J73" s="19" t="str">
        <f aca="false">IF($A73="","",IF($H73&lt;=0,0,INT(MIN($H73,$I73)/input!$B$7)))</f>
        <v/>
      </c>
      <c r="K73" s="20" t="str">
        <f aca="false">IF($A73="","",IF($C73&lt;=$G73,"失格",IF($J73&lt;=0,"停止","継続")))</f>
        <v/>
      </c>
    </row>
    <row r="74" customFormat="false" ht="15" hidden="false" customHeight="true" outlineLevel="0" collapsed="false">
      <c r="A74" s="16"/>
      <c r="B74" s="17"/>
      <c r="C74" s="18" t="str">
        <f aca="false">IF($A74="","",input!$B$4+SUM($B$3:$B74))</f>
        <v/>
      </c>
      <c r="D74" s="17"/>
      <c r="E74" s="18" t="str">
        <f aca="false">IF($A74="","",IF(ROW()=3,input!$B$4,MAX(input!$B$4,MAX($C$3:INDEX($C:$C,ROW()-1)))))</f>
        <v/>
      </c>
      <c r="F74" s="18" t="str">
        <f aca="false">IF($A74="","",MAX($E74,IF(COUNT($D$3:$D74)=0,0,MAX($D$3:$D74))))</f>
        <v/>
      </c>
      <c r="G74" s="18" t="str">
        <f aca="false">IF($A74="","",IF(input!$B$6="Static",input!$B$4,IF(input!$B$6="Trailing",$F74,$E74))-input!$B$5)</f>
        <v/>
      </c>
      <c r="H74" s="18" t="str">
        <f aca="false">IF($A74="","",$C74-$G74)</f>
        <v/>
      </c>
      <c r="I74" s="18" t="str">
        <f aca="false">IF($A74="","",IF(input!$B$8=0,$H74,MAX(0,input!$B$8+$B74)))</f>
        <v/>
      </c>
      <c r="J74" s="19" t="str">
        <f aca="false">IF($A74="","",IF($H74&lt;=0,0,INT(MIN($H74,$I74)/input!$B$7)))</f>
        <v/>
      </c>
      <c r="K74" s="20" t="str">
        <f aca="false">IF($A74="","",IF($C74&lt;=$G74,"失格",IF($J74&lt;=0,"停止","継続")))</f>
        <v/>
      </c>
    </row>
    <row r="75" customFormat="false" ht="15" hidden="false" customHeight="true" outlineLevel="0" collapsed="false">
      <c r="A75" s="16"/>
      <c r="B75" s="17"/>
      <c r="C75" s="18" t="str">
        <f aca="false">IF($A75="","",input!$B$4+SUM($B$3:$B75))</f>
        <v/>
      </c>
      <c r="D75" s="17"/>
      <c r="E75" s="18" t="str">
        <f aca="false">IF($A75="","",IF(ROW()=3,input!$B$4,MAX(input!$B$4,MAX($C$3:INDEX($C:$C,ROW()-1)))))</f>
        <v/>
      </c>
      <c r="F75" s="18" t="str">
        <f aca="false">IF($A75="","",MAX($E75,IF(COUNT($D$3:$D75)=0,0,MAX($D$3:$D75))))</f>
        <v/>
      </c>
      <c r="G75" s="18" t="str">
        <f aca="false">IF($A75="","",IF(input!$B$6="Static",input!$B$4,IF(input!$B$6="Trailing",$F75,$E75))-input!$B$5)</f>
        <v/>
      </c>
      <c r="H75" s="18" t="str">
        <f aca="false">IF($A75="","",$C75-$G75)</f>
        <v/>
      </c>
      <c r="I75" s="18" t="str">
        <f aca="false">IF($A75="","",IF(input!$B$8=0,$H75,MAX(0,input!$B$8+$B75)))</f>
        <v/>
      </c>
      <c r="J75" s="19" t="str">
        <f aca="false">IF($A75="","",IF($H75&lt;=0,0,INT(MIN($H75,$I75)/input!$B$7)))</f>
        <v/>
      </c>
      <c r="K75" s="20" t="str">
        <f aca="false">IF($A75="","",IF($C75&lt;=$G75,"失格",IF($J75&lt;=0,"停止","継続")))</f>
        <v/>
      </c>
    </row>
    <row r="76" customFormat="false" ht="15" hidden="false" customHeight="true" outlineLevel="0" collapsed="false">
      <c r="A76" s="16"/>
      <c r="B76" s="17"/>
      <c r="C76" s="18" t="str">
        <f aca="false">IF($A76="","",input!$B$4+SUM($B$3:$B76))</f>
        <v/>
      </c>
      <c r="D76" s="17"/>
      <c r="E76" s="18" t="str">
        <f aca="false">IF($A76="","",IF(ROW()=3,input!$B$4,MAX(input!$B$4,MAX($C$3:INDEX($C:$C,ROW()-1)))))</f>
        <v/>
      </c>
      <c r="F76" s="18" t="str">
        <f aca="false">IF($A76="","",MAX($E76,IF(COUNT($D$3:$D76)=0,0,MAX($D$3:$D76))))</f>
        <v/>
      </c>
      <c r="G76" s="18" t="str">
        <f aca="false">IF($A76="","",IF(input!$B$6="Static",input!$B$4,IF(input!$B$6="Trailing",$F76,$E76))-input!$B$5)</f>
        <v/>
      </c>
      <c r="H76" s="18" t="str">
        <f aca="false">IF($A76="","",$C76-$G76)</f>
        <v/>
      </c>
      <c r="I76" s="18" t="str">
        <f aca="false">IF($A76="","",IF(input!$B$8=0,$H76,MAX(0,input!$B$8+$B76)))</f>
        <v/>
      </c>
      <c r="J76" s="19" t="str">
        <f aca="false">IF($A76="","",IF($H76&lt;=0,0,INT(MIN($H76,$I76)/input!$B$7)))</f>
        <v/>
      </c>
      <c r="K76" s="20" t="str">
        <f aca="false">IF($A76="","",IF($C76&lt;=$G76,"失格",IF($J76&lt;=0,"停止","継続")))</f>
        <v/>
      </c>
    </row>
    <row r="77" customFormat="false" ht="15" hidden="false" customHeight="true" outlineLevel="0" collapsed="false">
      <c r="A77" s="16"/>
      <c r="B77" s="17"/>
      <c r="C77" s="18" t="str">
        <f aca="false">IF($A77="","",input!$B$4+SUM($B$3:$B77))</f>
        <v/>
      </c>
      <c r="D77" s="17"/>
      <c r="E77" s="18" t="str">
        <f aca="false">IF($A77="","",IF(ROW()=3,input!$B$4,MAX(input!$B$4,MAX($C$3:INDEX($C:$C,ROW()-1)))))</f>
        <v/>
      </c>
      <c r="F77" s="18" t="str">
        <f aca="false">IF($A77="","",MAX($E77,IF(COUNT($D$3:$D77)=0,0,MAX($D$3:$D77))))</f>
        <v/>
      </c>
      <c r="G77" s="18" t="str">
        <f aca="false">IF($A77="","",IF(input!$B$6="Static",input!$B$4,IF(input!$B$6="Trailing",$F77,$E77))-input!$B$5)</f>
        <v/>
      </c>
      <c r="H77" s="18" t="str">
        <f aca="false">IF($A77="","",$C77-$G77)</f>
        <v/>
      </c>
      <c r="I77" s="18" t="str">
        <f aca="false">IF($A77="","",IF(input!$B$8=0,$H77,MAX(0,input!$B$8+$B77)))</f>
        <v/>
      </c>
      <c r="J77" s="19" t="str">
        <f aca="false">IF($A77="","",IF($H77&lt;=0,0,INT(MIN($H77,$I77)/input!$B$7)))</f>
        <v/>
      </c>
      <c r="K77" s="20" t="str">
        <f aca="false">IF($A77="","",IF($C77&lt;=$G77,"失格",IF($J77&lt;=0,"停止","継続")))</f>
        <v/>
      </c>
    </row>
    <row r="78" customFormat="false" ht="15" hidden="false" customHeight="true" outlineLevel="0" collapsed="false">
      <c r="A78" s="16"/>
      <c r="B78" s="17"/>
      <c r="C78" s="18" t="str">
        <f aca="false">IF($A78="","",input!$B$4+SUM($B$3:$B78))</f>
        <v/>
      </c>
      <c r="D78" s="17"/>
      <c r="E78" s="18" t="str">
        <f aca="false">IF($A78="","",IF(ROW()=3,input!$B$4,MAX(input!$B$4,MAX($C$3:INDEX($C:$C,ROW()-1)))))</f>
        <v/>
      </c>
      <c r="F78" s="18" t="str">
        <f aca="false">IF($A78="","",MAX($E78,IF(COUNT($D$3:$D78)=0,0,MAX($D$3:$D78))))</f>
        <v/>
      </c>
      <c r="G78" s="18" t="str">
        <f aca="false">IF($A78="","",IF(input!$B$6="Static",input!$B$4,IF(input!$B$6="Trailing",$F78,$E78))-input!$B$5)</f>
        <v/>
      </c>
      <c r="H78" s="18" t="str">
        <f aca="false">IF($A78="","",$C78-$G78)</f>
        <v/>
      </c>
      <c r="I78" s="18" t="str">
        <f aca="false">IF($A78="","",IF(input!$B$8=0,$H78,MAX(0,input!$B$8+$B78)))</f>
        <v/>
      </c>
      <c r="J78" s="19" t="str">
        <f aca="false">IF($A78="","",IF($H78&lt;=0,0,INT(MIN($H78,$I78)/input!$B$7)))</f>
        <v/>
      </c>
      <c r="K78" s="20" t="str">
        <f aca="false">IF($A78="","",IF($C78&lt;=$G78,"失格",IF($J78&lt;=0,"停止","継続")))</f>
        <v/>
      </c>
    </row>
    <row r="79" customFormat="false" ht="15" hidden="false" customHeight="true" outlineLevel="0" collapsed="false">
      <c r="A79" s="16"/>
      <c r="B79" s="17"/>
      <c r="C79" s="18" t="str">
        <f aca="false">IF($A79="","",input!$B$4+SUM($B$3:$B79))</f>
        <v/>
      </c>
      <c r="D79" s="17"/>
      <c r="E79" s="18" t="str">
        <f aca="false">IF($A79="","",IF(ROW()=3,input!$B$4,MAX(input!$B$4,MAX($C$3:INDEX($C:$C,ROW()-1)))))</f>
        <v/>
      </c>
      <c r="F79" s="18" t="str">
        <f aca="false">IF($A79="","",MAX($E79,IF(COUNT($D$3:$D79)=0,0,MAX($D$3:$D79))))</f>
        <v/>
      </c>
      <c r="G79" s="18" t="str">
        <f aca="false">IF($A79="","",IF(input!$B$6="Static",input!$B$4,IF(input!$B$6="Trailing",$F79,$E79))-input!$B$5)</f>
        <v/>
      </c>
      <c r="H79" s="18" t="str">
        <f aca="false">IF($A79="","",$C79-$G79)</f>
        <v/>
      </c>
      <c r="I79" s="18" t="str">
        <f aca="false">IF($A79="","",IF(input!$B$8=0,$H79,MAX(0,input!$B$8+$B79)))</f>
        <v/>
      </c>
      <c r="J79" s="19" t="str">
        <f aca="false">IF($A79="","",IF($H79&lt;=0,0,INT(MIN($H79,$I79)/input!$B$7)))</f>
        <v/>
      </c>
      <c r="K79" s="20" t="str">
        <f aca="false">IF($A79="","",IF($C79&lt;=$G79,"失格",IF($J79&lt;=0,"停止","継続")))</f>
        <v/>
      </c>
    </row>
    <row r="80" customFormat="false" ht="15" hidden="false" customHeight="true" outlineLevel="0" collapsed="false">
      <c r="A80" s="16"/>
      <c r="B80" s="17"/>
      <c r="C80" s="18" t="str">
        <f aca="false">IF($A80="","",input!$B$4+SUM($B$3:$B80))</f>
        <v/>
      </c>
      <c r="D80" s="17"/>
      <c r="E80" s="18" t="str">
        <f aca="false">IF($A80="","",IF(ROW()=3,input!$B$4,MAX(input!$B$4,MAX($C$3:INDEX($C:$C,ROW()-1)))))</f>
        <v/>
      </c>
      <c r="F80" s="18" t="str">
        <f aca="false">IF($A80="","",MAX($E80,IF(COUNT($D$3:$D80)=0,0,MAX($D$3:$D80))))</f>
        <v/>
      </c>
      <c r="G80" s="18" t="str">
        <f aca="false">IF($A80="","",IF(input!$B$6="Static",input!$B$4,IF(input!$B$6="Trailing",$F80,$E80))-input!$B$5)</f>
        <v/>
      </c>
      <c r="H80" s="18" t="str">
        <f aca="false">IF($A80="","",$C80-$G80)</f>
        <v/>
      </c>
      <c r="I80" s="18" t="str">
        <f aca="false">IF($A80="","",IF(input!$B$8=0,$H80,MAX(0,input!$B$8+$B80)))</f>
        <v/>
      </c>
      <c r="J80" s="19" t="str">
        <f aca="false">IF($A80="","",IF($H80&lt;=0,0,INT(MIN($H80,$I80)/input!$B$7)))</f>
        <v/>
      </c>
      <c r="K80" s="20" t="str">
        <f aca="false">IF($A80="","",IF($C80&lt;=$G80,"失格",IF($J80&lt;=0,"停止","継続")))</f>
        <v/>
      </c>
    </row>
    <row r="81" customFormat="false" ht="15" hidden="false" customHeight="true" outlineLevel="0" collapsed="false">
      <c r="A81" s="16"/>
      <c r="B81" s="17"/>
      <c r="C81" s="18" t="str">
        <f aca="false">IF($A81="","",input!$B$4+SUM($B$3:$B81))</f>
        <v/>
      </c>
      <c r="D81" s="17"/>
      <c r="E81" s="18" t="str">
        <f aca="false">IF($A81="","",IF(ROW()=3,input!$B$4,MAX(input!$B$4,MAX($C$3:INDEX($C:$C,ROW()-1)))))</f>
        <v/>
      </c>
      <c r="F81" s="18" t="str">
        <f aca="false">IF($A81="","",MAX($E81,IF(COUNT($D$3:$D81)=0,0,MAX($D$3:$D81))))</f>
        <v/>
      </c>
      <c r="G81" s="18" t="str">
        <f aca="false">IF($A81="","",IF(input!$B$6="Static",input!$B$4,IF(input!$B$6="Trailing",$F81,$E81))-input!$B$5)</f>
        <v/>
      </c>
      <c r="H81" s="18" t="str">
        <f aca="false">IF($A81="","",$C81-$G81)</f>
        <v/>
      </c>
      <c r="I81" s="18" t="str">
        <f aca="false">IF($A81="","",IF(input!$B$8=0,$H81,MAX(0,input!$B$8+$B81)))</f>
        <v/>
      </c>
      <c r="J81" s="19" t="str">
        <f aca="false">IF($A81="","",IF($H81&lt;=0,0,INT(MIN($H81,$I81)/input!$B$7)))</f>
        <v/>
      </c>
      <c r="K81" s="20" t="str">
        <f aca="false">IF($A81="","",IF($C81&lt;=$G81,"失格",IF($J81&lt;=0,"停止","継続")))</f>
        <v/>
      </c>
    </row>
    <row r="82" customFormat="false" ht="15" hidden="false" customHeight="true" outlineLevel="0" collapsed="false">
      <c r="A82" s="16"/>
      <c r="B82" s="17"/>
      <c r="C82" s="18" t="str">
        <f aca="false">IF($A82="","",input!$B$4+SUM($B$3:$B82))</f>
        <v/>
      </c>
      <c r="D82" s="17"/>
      <c r="E82" s="18" t="str">
        <f aca="false">IF($A82="","",IF(ROW()=3,input!$B$4,MAX(input!$B$4,MAX($C$3:INDEX($C:$C,ROW()-1)))))</f>
        <v/>
      </c>
      <c r="F82" s="18" t="str">
        <f aca="false">IF($A82="","",MAX($E82,IF(COUNT($D$3:$D82)=0,0,MAX($D$3:$D82))))</f>
        <v/>
      </c>
      <c r="G82" s="18" t="str">
        <f aca="false">IF($A82="","",IF(input!$B$6="Static",input!$B$4,IF(input!$B$6="Trailing",$F82,$E82))-input!$B$5)</f>
        <v/>
      </c>
      <c r="H82" s="18" t="str">
        <f aca="false">IF($A82="","",$C82-$G82)</f>
        <v/>
      </c>
      <c r="I82" s="18" t="str">
        <f aca="false">IF($A82="","",IF(input!$B$8=0,$H82,MAX(0,input!$B$8+$B82)))</f>
        <v/>
      </c>
      <c r="J82" s="19" t="str">
        <f aca="false">IF($A82="","",IF($H82&lt;=0,0,INT(MIN($H82,$I82)/input!$B$7)))</f>
        <v/>
      </c>
      <c r="K82" s="20" t="str">
        <f aca="false">IF($A82="","",IF($C82&lt;=$G82,"失格",IF($J82&lt;=0,"停止","継続")))</f>
        <v/>
      </c>
    </row>
    <row r="83" customFormat="false" ht="15" hidden="false" customHeight="true" outlineLevel="0" collapsed="false">
      <c r="A83" s="16"/>
      <c r="B83" s="17"/>
      <c r="C83" s="18" t="str">
        <f aca="false">IF($A83="","",input!$B$4+SUM($B$3:$B83))</f>
        <v/>
      </c>
      <c r="D83" s="17"/>
      <c r="E83" s="18" t="str">
        <f aca="false">IF($A83="","",IF(ROW()=3,input!$B$4,MAX(input!$B$4,MAX($C$3:INDEX($C:$C,ROW()-1)))))</f>
        <v/>
      </c>
      <c r="F83" s="18" t="str">
        <f aca="false">IF($A83="","",MAX($E83,IF(COUNT($D$3:$D83)=0,0,MAX($D$3:$D83))))</f>
        <v/>
      </c>
      <c r="G83" s="18" t="str">
        <f aca="false">IF($A83="","",IF(input!$B$6="Static",input!$B$4,IF(input!$B$6="Trailing",$F83,$E83))-input!$B$5)</f>
        <v/>
      </c>
      <c r="H83" s="18" t="str">
        <f aca="false">IF($A83="","",$C83-$G83)</f>
        <v/>
      </c>
      <c r="I83" s="18" t="str">
        <f aca="false">IF($A83="","",IF(input!$B$8=0,$H83,MAX(0,input!$B$8+$B83)))</f>
        <v/>
      </c>
      <c r="J83" s="19" t="str">
        <f aca="false">IF($A83="","",IF($H83&lt;=0,0,INT(MIN($H83,$I83)/input!$B$7)))</f>
        <v/>
      </c>
      <c r="K83" s="20" t="str">
        <f aca="false">IF($A83="","",IF($C83&lt;=$G83,"失格",IF($J83&lt;=0,"停止","継続")))</f>
        <v/>
      </c>
    </row>
    <row r="84" customFormat="false" ht="15" hidden="false" customHeight="true" outlineLevel="0" collapsed="false">
      <c r="A84" s="16"/>
      <c r="B84" s="17"/>
      <c r="C84" s="18" t="str">
        <f aca="false">IF($A84="","",input!$B$4+SUM($B$3:$B84))</f>
        <v/>
      </c>
      <c r="D84" s="17"/>
      <c r="E84" s="18" t="str">
        <f aca="false">IF($A84="","",IF(ROW()=3,input!$B$4,MAX(input!$B$4,MAX($C$3:INDEX($C:$C,ROW()-1)))))</f>
        <v/>
      </c>
      <c r="F84" s="18" t="str">
        <f aca="false">IF($A84="","",MAX($E84,IF(COUNT($D$3:$D84)=0,0,MAX($D$3:$D84))))</f>
        <v/>
      </c>
      <c r="G84" s="18" t="str">
        <f aca="false">IF($A84="","",IF(input!$B$6="Static",input!$B$4,IF(input!$B$6="Trailing",$F84,$E84))-input!$B$5)</f>
        <v/>
      </c>
      <c r="H84" s="18" t="str">
        <f aca="false">IF($A84="","",$C84-$G84)</f>
        <v/>
      </c>
      <c r="I84" s="18" t="str">
        <f aca="false">IF($A84="","",IF(input!$B$8=0,$H84,MAX(0,input!$B$8+$B84)))</f>
        <v/>
      </c>
      <c r="J84" s="19" t="str">
        <f aca="false">IF($A84="","",IF($H84&lt;=0,0,INT(MIN($H84,$I84)/input!$B$7)))</f>
        <v/>
      </c>
      <c r="K84" s="20" t="str">
        <f aca="false">IF($A84="","",IF($C84&lt;=$G84,"失格",IF($J84&lt;=0,"停止","継続")))</f>
        <v/>
      </c>
    </row>
    <row r="85" customFormat="false" ht="15" hidden="false" customHeight="true" outlineLevel="0" collapsed="false">
      <c r="A85" s="16"/>
      <c r="B85" s="17"/>
      <c r="C85" s="18" t="str">
        <f aca="false">IF($A85="","",input!$B$4+SUM($B$3:$B85))</f>
        <v/>
      </c>
      <c r="D85" s="17"/>
      <c r="E85" s="18" t="str">
        <f aca="false">IF($A85="","",IF(ROW()=3,input!$B$4,MAX(input!$B$4,MAX($C$3:INDEX($C:$C,ROW()-1)))))</f>
        <v/>
      </c>
      <c r="F85" s="18" t="str">
        <f aca="false">IF($A85="","",MAX($E85,IF(COUNT($D$3:$D85)=0,0,MAX($D$3:$D85))))</f>
        <v/>
      </c>
      <c r="G85" s="18" t="str">
        <f aca="false">IF($A85="","",IF(input!$B$6="Static",input!$B$4,IF(input!$B$6="Trailing",$F85,$E85))-input!$B$5)</f>
        <v/>
      </c>
      <c r="H85" s="18" t="str">
        <f aca="false">IF($A85="","",$C85-$G85)</f>
        <v/>
      </c>
      <c r="I85" s="18" t="str">
        <f aca="false">IF($A85="","",IF(input!$B$8=0,$H85,MAX(0,input!$B$8+$B85)))</f>
        <v/>
      </c>
      <c r="J85" s="19" t="str">
        <f aca="false">IF($A85="","",IF($H85&lt;=0,0,INT(MIN($H85,$I85)/input!$B$7)))</f>
        <v/>
      </c>
      <c r="K85" s="20" t="str">
        <f aca="false">IF($A85="","",IF($C85&lt;=$G85,"失格",IF($J85&lt;=0,"停止","継続")))</f>
        <v/>
      </c>
    </row>
    <row r="86" customFormat="false" ht="15" hidden="false" customHeight="true" outlineLevel="0" collapsed="false">
      <c r="A86" s="16"/>
      <c r="B86" s="17"/>
      <c r="C86" s="18" t="str">
        <f aca="false">IF($A86="","",input!$B$4+SUM($B$3:$B86))</f>
        <v/>
      </c>
      <c r="D86" s="17"/>
      <c r="E86" s="18" t="str">
        <f aca="false">IF($A86="","",IF(ROW()=3,input!$B$4,MAX(input!$B$4,MAX($C$3:INDEX($C:$C,ROW()-1)))))</f>
        <v/>
      </c>
      <c r="F86" s="18" t="str">
        <f aca="false">IF($A86="","",MAX($E86,IF(COUNT($D$3:$D86)=0,0,MAX($D$3:$D86))))</f>
        <v/>
      </c>
      <c r="G86" s="18" t="str">
        <f aca="false">IF($A86="","",IF(input!$B$6="Static",input!$B$4,IF(input!$B$6="Trailing",$F86,$E86))-input!$B$5)</f>
        <v/>
      </c>
      <c r="H86" s="18" t="str">
        <f aca="false">IF($A86="","",$C86-$G86)</f>
        <v/>
      </c>
      <c r="I86" s="18" t="str">
        <f aca="false">IF($A86="","",IF(input!$B$8=0,$H86,MAX(0,input!$B$8+$B86)))</f>
        <v/>
      </c>
      <c r="J86" s="19" t="str">
        <f aca="false">IF($A86="","",IF($H86&lt;=0,0,INT(MIN($H86,$I86)/input!$B$7)))</f>
        <v/>
      </c>
      <c r="K86" s="20" t="str">
        <f aca="false">IF($A86="","",IF($C86&lt;=$G86,"失格",IF($J86&lt;=0,"停止","継続")))</f>
        <v/>
      </c>
    </row>
    <row r="87" customFormat="false" ht="15" hidden="false" customHeight="true" outlineLevel="0" collapsed="false">
      <c r="A87" s="16"/>
      <c r="B87" s="17"/>
      <c r="C87" s="18" t="str">
        <f aca="false">IF($A87="","",input!$B$4+SUM($B$3:$B87))</f>
        <v/>
      </c>
      <c r="D87" s="17"/>
      <c r="E87" s="18" t="str">
        <f aca="false">IF($A87="","",IF(ROW()=3,input!$B$4,MAX(input!$B$4,MAX($C$3:INDEX($C:$C,ROW()-1)))))</f>
        <v/>
      </c>
      <c r="F87" s="18" t="str">
        <f aca="false">IF($A87="","",MAX($E87,IF(COUNT($D$3:$D87)=0,0,MAX($D$3:$D87))))</f>
        <v/>
      </c>
      <c r="G87" s="18" t="str">
        <f aca="false">IF($A87="","",IF(input!$B$6="Static",input!$B$4,IF(input!$B$6="Trailing",$F87,$E87))-input!$B$5)</f>
        <v/>
      </c>
      <c r="H87" s="18" t="str">
        <f aca="false">IF($A87="","",$C87-$G87)</f>
        <v/>
      </c>
      <c r="I87" s="18" t="str">
        <f aca="false">IF($A87="","",IF(input!$B$8=0,$H87,MAX(0,input!$B$8+$B87)))</f>
        <v/>
      </c>
      <c r="J87" s="19" t="str">
        <f aca="false">IF($A87="","",IF($H87&lt;=0,0,INT(MIN($H87,$I87)/input!$B$7)))</f>
        <v/>
      </c>
      <c r="K87" s="20" t="str">
        <f aca="false">IF($A87="","",IF($C87&lt;=$G87,"失格",IF($J87&lt;=0,"停止","継続")))</f>
        <v/>
      </c>
    </row>
    <row r="88" customFormat="false" ht="15" hidden="false" customHeight="true" outlineLevel="0" collapsed="false">
      <c r="A88" s="16"/>
      <c r="B88" s="17"/>
      <c r="C88" s="18" t="str">
        <f aca="false">IF($A88="","",input!$B$4+SUM($B$3:$B88))</f>
        <v/>
      </c>
      <c r="D88" s="17"/>
      <c r="E88" s="18" t="str">
        <f aca="false">IF($A88="","",IF(ROW()=3,input!$B$4,MAX(input!$B$4,MAX($C$3:INDEX($C:$C,ROW()-1)))))</f>
        <v/>
      </c>
      <c r="F88" s="18" t="str">
        <f aca="false">IF($A88="","",MAX($E88,IF(COUNT($D$3:$D88)=0,0,MAX($D$3:$D88))))</f>
        <v/>
      </c>
      <c r="G88" s="18" t="str">
        <f aca="false">IF($A88="","",IF(input!$B$6="Static",input!$B$4,IF(input!$B$6="Trailing",$F88,$E88))-input!$B$5)</f>
        <v/>
      </c>
      <c r="H88" s="18" t="str">
        <f aca="false">IF($A88="","",$C88-$G88)</f>
        <v/>
      </c>
      <c r="I88" s="18" t="str">
        <f aca="false">IF($A88="","",IF(input!$B$8=0,$H88,MAX(0,input!$B$8+$B88)))</f>
        <v/>
      </c>
      <c r="J88" s="19" t="str">
        <f aca="false">IF($A88="","",IF($H88&lt;=0,0,INT(MIN($H88,$I88)/input!$B$7)))</f>
        <v/>
      </c>
      <c r="K88" s="20" t="str">
        <f aca="false">IF($A88="","",IF($C88&lt;=$G88,"失格",IF($J88&lt;=0,"停止","継続")))</f>
        <v/>
      </c>
    </row>
    <row r="89" customFormat="false" ht="15" hidden="false" customHeight="true" outlineLevel="0" collapsed="false">
      <c r="A89" s="16"/>
      <c r="B89" s="17"/>
      <c r="C89" s="18" t="str">
        <f aca="false">IF($A89="","",input!$B$4+SUM($B$3:$B89))</f>
        <v/>
      </c>
      <c r="D89" s="17"/>
      <c r="E89" s="18" t="str">
        <f aca="false">IF($A89="","",IF(ROW()=3,input!$B$4,MAX(input!$B$4,MAX($C$3:INDEX($C:$C,ROW()-1)))))</f>
        <v/>
      </c>
      <c r="F89" s="18" t="str">
        <f aca="false">IF($A89="","",MAX($E89,IF(COUNT($D$3:$D89)=0,0,MAX($D$3:$D89))))</f>
        <v/>
      </c>
      <c r="G89" s="18" t="str">
        <f aca="false">IF($A89="","",IF(input!$B$6="Static",input!$B$4,IF(input!$B$6="Trailing",$F89,$E89))-input!$B$5)</f>
        <v/>
      </c>
      <c r="H89" s="18" t="str">
        <f aca="false">IF($A89="","",$C89-$G89)</f>
        <v/>
      </c>
      <c r="I89" s="18" t="str">
        <f aca="false">IF($A89="","",IF(input!$B$8=0,$H89,MAX(0,input!$B$8+$B89)))</f>
        <v/>
      </c>
      <c r="J89" s="19" t="str">
        <f aca="false">IF($A89="","",IF($H89&lt;=0,0,INT(MIN($H89,$I89)/input!$B$7)))</f>
        <v/>
      </c>
      <c r="K89" s="20" t="str">
        <f aca="false">IF($A89="","",IF($C89&lt;=$G89,"失格",IF($J89&lt;=0,"停止","継続")))</f>
        <v/>
      </c>
    </row>
    <row r="90" customFormat="false" ht="15" hidden="false" customHeight="true" outlineLevel="0" collapsed="false">
      <c r="A90" s="16"/>
      <c r="B90" s="17"/>
      <c r="C90" s="18" t="str">
        <f aca="false">IF($A90="","",input!$B$4+SUM($B$3:$B90))</f>
        <v/>
      </c>
      <c r="D90" s="17"/>
      <c r="E90" s="18" t="str">
        <f aca="false">IF($A90="","",IF(ROW()=3,input!$B$4,MAX(input!$B$4,MAX($C$3:INDEX($C:$C,ROW()-1)))))</f>
        <v/>
      </c>
      <c r="F90" s="18" t="str">
        <f aca="false">IF($A90="","",MAX($E90,IF(COUNT($D$3:$D90)=0,0,MAX($D$3:$D90))))</f>
        <v/>
      </c>
      <c r="G90" s="18" t="str">
        <f aca="false">IF($A90="","",IF(input!$B$6="Static",input!$B$4,IF(input!$B$6="Trailing",$F90,$E90))-input!$B$5)</f>
        <v/>
      </c>
      <c r="H90" s="18" t="str">
        <f aca="false">IF($A90="","",$C90-$G90)</f>
        <v/>
      </c>
      <c r="I90" s="18" t="str">
        <f aca="false">IF($A90="","",IF(input!$B$8=0,$H90,MAX(0,input!$B$8+$B90)))</f>
        <v/>
      </c>
      <c r="J90" s="19" t="str">
        <f aca="false">IF($A90="","",IF($H90&lt;=0,0,INT(MIN($H90,$I90)/input!$B$7)))</f>
        <v/>
      </c>
      <c r="K90" s="20" t="str">
        <f aca="false">IF($A90="","",IF($C90&lt;=$G90,"失格",IF($J90&lt;=0,"停止","継続")))</f>
        <v/>
      </c>
    </row>
    <row r="91" customFormat="false" ht="15" hidden="false" customHeight="true" outlineLevel="0" collapsed="false">
      <c r="A91" s="16"/>
      <c r="B91" s="17"/>
      <c r="C91" s="18" t="str">
        <f aca="false">IF($A91="","",input!$B$4+SUM($B$3:$B91))</f>
        <v/>
      </c>
      <c r="D91" s="17"/>
      <c r="E91" s="18" t="str">
        <f aca="false">IF($A91="","",IF(ROW()=3,input!$B$4,MAX(input!$B$4,MAX($C$3:INDEX($C:$C,ROW()-1)))))</f>
        <v/>
      </c>
      <c r="F91" s="18" t="str">
        <f aca="false">IF($A91="","",MAX($E91,IF(COUNT($D$3:$D91)=0,0,MAX($D$3:$D91))))</f>
        <v/>
      </c>
      <c r="G91" s="18" t="str">
        <f aca="false">IF($A91="","",IF(input!$B$6="Static",input!$B$4,IF(input!$B$6="Trailing",$F91,$E91))-input!$B$5)</f>
        <v/>
      </c>
      <c r="H91" s="18" t="str">
        <f aca="false">IF($A91="","",$C91-$G91)</f>
        <v/>
      </c>
      <c r="I91" s="18" t="str">
        <f aca="false">IF($A91="","",IF(input!$B$8=0,$H91,MAX(0,input!$B$8+$B91)))</f>
        <v/>
      </c>
      <c r="J91" s="19" t="str">
        <f aca="false">IF($A91="","",IF($H91&lt;=0,0,INT(MIN($H91,$I91)/input!$B$7)))</f>
        <v/>
      </c>
      <c r="K91" s="20" t="str">
        <f aca="false">IF($A91="","",IF($C91&lt;=$G91,"失格",IF($J91&lt;=0,"停止","継続")))</f>
        <v/>
      </c>
    </row>
    <row r="92" customFormat="false" ht="15" hidden="false" customHeight="true" outlineLevel="0" collapsed="false">
      <c r="A92" s="16"/>
      <c r="B92" s="17"/>
      <c r="C92" s="18" t="str">
        <f aca="false">IF($A92="","",input!$B$4+SUM($B$3:$B92))</f>
        <v/>
      </c>
      <c r="D92" s="17"/>
      <c r="E92" s="18" t="str">
        <f aca="false">IF($A92="","",IF(ROW()=3,input!$B$4,MAX(input!$B$4,MAX($C$3:INDEX($C:$C,ROW()-1)))))</f>
        <v/>
      </c>
      <c r="F92" s="18" t="str">
        <f aca="false">IF($A92="","",MAX($E92,IF(COUNT($D$3:$D92)=0,0,MAX($D$3:$D92))))</f>
        <v/>
      </c>
      <c r="G92" s="18" t="str">
        <f aca="false">IF($A92="","",IF(input!$B$6="Static",input!$B$4,IF(input!$B$6="Trailing",$F92,$E92))-input!$B$5)</f>
        <v/>
      </c>
      <c r="H92" s="18" t="str">
        <f aca="false">IF($A92="","",$C92-$G92)</f>
        <v/>
      </c>
      <c r="I92" s="18" t="str">
        <f aca="false">IF($A92="","",IF(input!$B$8=0,$H92,MAX(0,input!$B$8+$B92)))</f>
        <v/>
      </c>
      <c r="J92" s="19" t="str">
        <f aca="false">IF($A92="","",IF($H92&lt;=0,0,INT(MIN($H92,$I92)/input!$B$7)))</f>
        <v/>
      </c>
      <c r="K92" s="20" t="str">
        <f aca="false">IF($A92="","",IF($C92&lt;=$G92,"失格",IF($J92&lt;=0,"停止","継続")))</f>
        <v/>
      </c>
    </row>
    <row r="93" customFormat="false" ht="15" hidden="false" customHeight="true" outlineLevel="0" collapsed="false">
      <c r="A93" s="16"/>
      <c r="B93" s="17"/>
      <c r="C93" s="18" t="str">
        <f aca="false">IF($A93="","",input!$B$4+SUM($B$3:$B93))</f>
        <v/>
      </c>
      <c r="D93" s="17"/>
      <c r="E93" s="18" t="str">
        <f aca="false">IF($A93="","",IF(ROW()=3,input!$B$4,MAX(input!$B$4,MAX($C$3:INDEX($C:$C,ROW()-1)))))</f>
        <v/>
      </c>
      <c r="F93" s="18" t="str">
        <f aca="false">IF($A93="","",MAX($E93,IF(COUNT($D$3:$D93)=0,0,MAX($D$3:$D93))))</f>
        <v/>
      </c>
      <c r="G93" s="18" t="str">
        <f aca="false">IF($A93="","",IF(input!$B$6="Static",input!$B$4,IF(input!$B$6="Trailing",$F93,$E93))-input!$B$5)</f>
        <v/>
      </c>
      <c r="H93" s="18" t="str">
        <f aca="false">IF($A93="","",$C93-$G93)</f>
        <v/>
      </c>
      <c r="I93" s="18" t="str">
        <f aca="false">IF($A93="","",IF(input!$B$8=0,$H93,MAX(0,input!$B$8+$B93)))</f>
        <v/>
      </c>
      <c r="J93" s="19" t="str">
        <f aca="false">IF($A93="","",IF($H93&lt;=0,0,INT(MIN($H93,$I93)/input!$B$7)))</f>
        <v/>
      </c>
      <c r="K93" s="20" t="str">
        <f aca="false">IF($A93="","",IF($C93&lt;=$G93,"失格",IF($J93&lt;=0,"停止","継続")))</f>
        <v/>
      </c>
    </row>
    <row r="94" customFormat="false" ht="15" hidden="false" customHeight="true" outlineLevel="0" collapsed="false">
      <c r="A94" s="16"/>
      <c r="B94" s="17"/>
      <c r="C94" s="18" t="str">
        <f aca="false">IF($A94="","",input!$B$4+SUM($B$3:$B94))</f>
        <v/>
      </c>
      <c r="D94" s="17"/>
      <c r="E94" s="18" t="str">
        <f aca="false">IF($A94="","",IF(ROW()=3,input!$B$4,MAX(input!$B$4,MAX($C$3:INDEX($C:$C,ROW()-1)))))</f>
        <v/>
      </c>
      <c r="F94" s="18" t="str">
        <f aca="false">IF($A94="","",MAX($E94,IF(COUNT($D$3:$D94)=0,0,MAX($D$3:$D94))))</f>
        <v/>
      </c>
      <c r="G94" s="18" t="str">
        <f aca="false">IF($A94="","",IF(input!$B$6="Static",input!$B$4,IF(input!$B$6="Trailing",$F94,$E94))-input!$B$5)</f>
        <v/>
      </c>
      <c r="H94" s="18" t="str">
        <f aca="false">IF($A94="","",$C94-$G94)</f>
        <v/>
      </c>
      <c r="I94" s="18" t="str">
        <f aca="false">IF($A94="","",IF(input!$B$8=0,$H94,MAX(0,input!$B$8+$B94)))</f>
        <v/>
      </c>
      <c r="J94" s="19" t="str">
        <f aca="false">IF($A94="","",IF($H94&lt;=0,0,INT(MIN($H94,$I94)/input!$B$7)))</f>
        <v/>
      </c>
      <c r="K94" s="20" t="str">
        <f aca="false">IF($A94="","",IF($C94&lt;=$G94,"失格",IF($J94&lt;=0,"停止","継続")))</f>
        <v/>
      </c>
    </row>
    <row r="95" customFormat="false" ht="15" hidden="false" customHeight="true" outlineLevel="0" collapsed="false">
      <c r="A95" s="16"/>
      <c r="B95" s="17"/>
      <c r="C95" s="18" t="str">
        <f aca="false">IF($A95="","",input!$B$4+SUM($B$3:$B95))</f>
        <v/>
      </c>
      <c r="D95" s="17"/>
      <c r="E95" s="18" t="str">
        <f aca="false">IF($A95="","",IF(ROW()=3,input!$B$4,MAX(input!$B$4,MAX($C$3:INDEX($C:$C,ROW()-1)))))</f>
        <v/>
      </c>
      <c r="F95" s="18" t="str">
        <f aca="false">IF($A95="","",MAX($E95,IF(COUNT($D$3:$D95)=0,0,MAX($D$3:$D95))))</f>
        <v/>
      </c>
      <c r="G95" s="18" t="str">
        <f aca="false">IF($A95="","",IF(input!$B$6="Static",input!$B$4,IF(input!$B$6="Trailing",$F95,$E95))-input!$B$5)</f>
        <v/>
      </c>
      <c r="H95" s="18" t="str">
        <f aca="false">IF($A95="","",$C95-$G95)</f>
        <v/>
      </c>
      <c r="I95" s="18" t="str">
        <f aca="false">IF($A95="","",IF(input!$B$8=0,$H95,MAX(0,input!$B$8+$B95)))</f>
        <v/>
      </c>
      <c r="J95" s="19" t="str">
        <f aca="false">IF($A95="","",IF($H95&lt;=0,0,INT(MIN($H95,$I95)/input!$B$7)))</f>
        <v/>
      </c>
      <c r="K95" s="20" t="str">
        <f aca="false">IF($A95="","",IF($C95&lt;=$G95,"失格",IF($J95&lt;=0,"停止","継続")))</f>
        <v/>
      </c>
    </row>
    <row r="96" customFormat="false" ht="15" hidden="false" customHeight="true" outlineLevel="0" collapsed="false">
      <c r="A96" s="16"/>
      <c r="B96" s="17"/>
      <c r="C96" s="18" t="str">
        <f aca="false">IF($A96="","",input!$B$4+SUM($B$3:$B96))</f>
        <v/>
      </c>
      <c r="D96" s="17"/>
      <c r="E96" s="18" t="str">
        <f aca="false">IF($A96="","",IF(ROW()=3,input!$B$4,MAX(input!$B$4,MAX($C$3:INDEX($C:$C,ROW()-1)))))</f>
        <v/>
      </c>
      <c r="F96" s="18" t="str">
        <f aca="false">IF($A96="","",MAX($E96,IF(COUNT($D$3:$D96)=0,0,MAX($D$3:$D96))))</f>
        <v/>
      </c>
      <c r="G96" s="18" t="str">
        <f aca="false">IF($A96="","",IF(input!$B$6="Static",input!$B$4,IF(input!$B$6="Trailing",$F96,$E96))-input!$B$5)</f>
        <v/>
      </c>
      <c r="H96" s="18" t="str">
        <f aca="false">IF($A96="","",$C96-$G96)</f>
        <v/>
      </c>
      <c r="I96" s="18" t="str">
        <f aca="false">IF($A96="","",IF(input!$B$8=0,$H96,MAX(0,input!$B$8+$B96)))</f>
        <v/>
      </c>
      <c r="J96" s="19" t="str">
        <f aca="false">IF($A96="","",IF($H96&lt;=0,0,INT(MIN($H96,$I96)/input!$B$7)))</f>
        <v/>
      </c>
      <c r="K96" s="20" t="str">
        <f aca="false">IF($A96="","",IF($C96&lt;=$G96,"失格",IF($J96&lt;=0,"停止","継続")))</f>
        <v/>
      </c>
    </row>
    <row r="97" customFormat="false" ht="15" hidden="false" customHeight="true" outlineLevel="0" collapsed="false">
      <c r="A97" s="16"/>
      <c r="B97" s="17"/>
      <c r="C97" s="18" t="str">
        <f aca="false">IF($A97="","",input!$B$4+SUM($B$3:$B97))</f>
        <v/>
      </c>
      <c r="D97" s="17"/>
      <c r="E97" s="18" t="str">
        <f aca="false">IF($A97="","",IF(ROW()=3,input!$B$4,MAX(input!$B$4,MAX($C$3:INDEX($C:$C,ROW()-1)))))</f>
        <v/>
      </c>
      <c r="F97" s="18" t="str">
        <f aca="false">IF($A97="","",MAX($E97,IF(COUNT($D$3:$D97)=0,0,MAX($D$3:$D97))))</f>
        <v/>
      </c>
      <c r="G97" s="18" t="str">
        <f aca="false">IF($A97="","",IF(input!$B$6="Static",input!$B$4,IF(input!$B$6="Trailing",$F97,$E97))-input!$B$5)</f>
        <v/>
      </c>
      <c r="H97" s="18" t="str">
        <f aca="false">IF($A97="","",$C97-$G97)</f>
        <v/>
      </c>
      <c r="I97" s="18" t="str">
        <f aca="false">IF($A97="","",IF(input!$B$8=0,$H97,MAX(0,input!$B$8+$B97)))</f>
        <v/>
      </c>
      <c r="J97" s="19" t="str">
        <f aca="false">IF($A97="","",IF($H97&lt;=0,0,INT(MIN($H97,$I97)/input!$B$7)))</f>
        <v/>
      </c>
      <c r="K97" s="20" t="str">
        <f aca="false">IF($A97="","",IF($C97&lt;=$G97,"失格",IF($J97&lt;=0,"停止","継続")))</f>
        <v/>
      </c>
    </row>
    <row r="98" customFormat="false" ht="15" hidden="false" customHeight="true" outlineLevel="0" collapsed="false">
      <c r="A98" s="16"/>
      <c r="B98" s="17"/>
      <c r="C98" s="18" t="str">
        <f aca="false">IF($A98="","",input!$B$4+SUM($B$3:$B98))</f>
        <v/>
      </c>
      <c r="D98" s="17"/>
      <c r="E98" s="18" t="str">
        <f aca="false">IF($A98="","",IF(ROW()=3,input!$B$4,MAX(input!$B$4,MAX($C$3:INDEX($C:$C,ROW()-1)))))</f>
        <v/>
      </c>
      <c r="F98" s="18" t="str">
        <f aca="false">IF($A98="","",MAX($E98,IF(COUNT($D$3:$D98)=0,0,MAX($D$3:$D98))))</f>
        <v/>
      </c>
      <c r="G98" s="18" t="str">
        <f aca="false">IF($A98="","",IF(input!$B$6="Static",input!$B$4,IF(input!$B$6="Trailing",$F98,$E98))-input!$B$5)</f>
        <v/>
      </c>
      <c r="H98" s="18" t="str">
        <f aca="false">IF($A98="","",$C98-$G98)</f>
        <v/>
      </c>
      <c r="I98" s="18" t="str">
        <f aca="false">IF($A98="","",IF(input!$B$8=0,$H98,MAX(0,input!$B$8+$B98)))</f>
        <v/>
      </c>
      <c r="J98" s="19" t="str">
        <f aca="false">IF($A98="","",IF($H98&lt;=0,0,INT(MIN($H98,$I98)/input!$B$7)))</f>
        <v/>
      </c>
      <c r="K98" s="20" t="str">
        <f aca="false">IF($A98="","",IF($C98&lt;=$G98,"失格",IF($J98&lt;=0,"停止","継続")))</f>
        <v/>
      </c>
    </row>
    <row r="99" customFormat="false" ht="15" hidden="false" customHeight="true" outlineLevel="0" collapsed="false">
      <c r="A99" s="16"/>
      <c r="B99" s="17"/>
      <c r="C99" s="18" t="str">
        <f aca="false">IF($A99="","",input!$B$4+SUM($B$3:$B99))</f>
        <v/>
      </c>
      <c r="D99" s="17"/>
      <c r="E99" s="18" t="str">
        <f aca="false">IF($A99="","",IF(ROW()=3,input!$B$4,MAX(input!$B$4,MAX($C$3:INDEX($C:$C,ROW()-1)))))</f>
        <v/>
      </c>
      <c r="F99" s="18" t="str">
        <f aca="false">IF($A99="","",MAX($E99,IF(COUNT($D$3:$D99)=0,0,MAX($D$3:$D99))))</f>
        <v/>
      </c>
      <c r="G99" s="18" t="str">
        <f aca="false">IF($A99="","",IF(input!$B$6="Static",input!$B$4,IF(input!$B$6="Trailing",$F99,$E99))-input!$B$5)</f>
        <v/>
      </c>
      <c r="H99" s="18" t="str">
        <f aca="false">IF($A99="","",$C99-$G99)</f>
        <v/>
      </c>
      <c r="I99" s="18" t="str">
        <f aca="false">IF($A99="","",IF(input!$B$8=0,$H99,MAX(0,input!$B$8+$B99)))</f>
        <v/>
      </c>
      <c r="J99" s="19" t="str">
        <f aca="false">IF($A99="","",IF($H99&lt;=0,0,INT(MIN($H99,$I99)/input!$B$7)))</f>
        <v/>
      </c>
      <c r="K99" s="20" t="str">
        <f aca="false">IF($A99="","",IF($C99&lt;=$G99,"失格",IF($J99&lt;=0,"停止","継続")))</f>
        <v/>
      </c>
    </row>
    <row r="100" customFormat="false" ht="15" hidden="false" customHeight="true" outlineLevel="0" collapsed="false">
      <c r="A100" s="16"/>
      <c r="B100" s="17"/>
      <c r="C100" s="18" t="str">
        <f aca="false">IF($A100="","",input!$B$4+SUM($B$3:$B100))</f>
        <v/>
      </c>
      <c r="D100" s="17"/>
      <c r="E100" s="18" t="str">
        <f aca="false">IF($A100="","",IF(ROW()=3,input!$B$4,MAX(input!$B$4,MAX($C$3:INDEX($C:$C,ROW()-1)))))</f>
        <v/>
      </c>
      <c r="F100" s="18" t="str">
        <f aca="false">IF($A100="","",MAX($E100,IF(COUNT($D$3:$D100)=0,0,MAX($D$3:$D100))))</f>
        <v/>
      </c>
      <c r="G100" s="18" t="str">
        <f aca="false">IF($A100="","",IF(input!$B$6="Static",input!$B$4,IF(input!$B$6="Trailing",$F100,$E100))-input!$B$5)</f>
        <v/>
      </c>
      <c r="H100" s="18" t="str">
        <f aca="false">IF($A100="","",$C100-$G100)</f>
        <v/>
      </c>
      <c r="I100" s="18" t="str">
        <f aca="false">IF($A100="","",IF(input!$B$8=0,$H100,MAX(0,input!$B$8+$B100)))</f>
        <v/>
      </c>
      <c r="J100" s="19" t="str">
        <f aca="false">IF($A100="","",IF($H100&lt;=0,0,INT(MIN($H100,$I100)/input!$B$7)))</f>
        <v/>
      </c>
      <c r="K100" s="20" t="str">
        <f aca="false">IF($A100="","",IF($C100&lt;=$G100,"失格",IF($J100&lt;=0,"停止","継続")))</f>
        <v/>
      </c>
    </row>
    <row r="101" customFormat="false" ht="15" hidden="false" customHeight="true" outlineLevel="0" collapsed="false">
      <c r="A101" s="16"/>
      <c r="B101" s="17"/>
      <c r="C101" s="18" t="str">
        <f aca="false">IF($A101="","",input!$B$4+SUM($B$3:$B101))</f>
        <v/>
      </c>
      <c r="D101" s="17"/>
      <c r="E101" s="18" t="str">
        <f aca="false">IF($A101="","",IF(ROW()=3,input!$B$4,MAX(input!$B$4,MAX($C$3:INDEX($C:$C,ROW()-1)))))</f>
        <v/>
      </c>
      <c r="F101" s="18" t="str">
        <f aca="false">IF($A101="","",MAX($E101,IF(COUNT($D$3:$D101)=0,0,MAX($D$3:$D101))))</f>
        <v/>
      </c>
      <c r="G101" s="18" t="str">
        <f aca="false">IF($A101="","",IF(input!$B$6="Static",input!$B$4,IF(input!$B$6="Trailing",$F101,$E101))-input!$B$5)</f>
        <v/>
      </c>
      <c r="H101" s="18" t="str">
        <f aca="false">IF($A101="","",$C101-$G101)</f>
        <v/>
      </c>
      <c r="I101" s="18" t="str">
        <f aca="false">IF($A101="","",IF(input!$B$8=0,$H101,MAX(0,input!$B$8+$B101)))</f>
        <v/>
      </c>
      <c r="J101" s="19" t="str">
        <f aca="false">IF($A101="","",IF($H101&lt;=0,0,INT(MIN($H101,$I101)/input!$B$7)))</f>
        <v/>
      </c>
      <c r="K101" s="20" t="str">
        <f aca="false">IF($A101="","",IF($C101&lt;=$G101,"失格",IF($J101&lt;=0,"停止","継続")))</f>
        <v/>
      </c>
    </row>
    <row r="102" customFormat="false" ht="15" hidden="false" customHeight="true" outlineLevel="0" collapsed="false">
      <c r="A102" s="16"/>
      <c r="B102" s="17"/>
      <c r="C102" s="18" t="str">
        <f aca="false">IF($A102="","",input!$B$4+SUM($B$3:$B102))</f>
        <v/>
      </c>
      <c r="D102" s="17"/>
      <c r="E102" s="18" t="str">
        <f aca="false">IF($A102="","",IF(ROW()=3,input!$B$4,MAX(input!$B$4,MAX($C$3:INDEX($C:$C,ROW()-1)))))</f>
        <v/>
      </c>
      <c r="F102" s="18" t="str">
        <f aca="false">IF($A102="","",MAX($E102,IF(COUNT($D$3:$D102)=0,0,MAX($D$3:$D102))))</f>
        <v/>
      </c>
      <c r="G102" s="18" t="str">
        <f aca="false">IF($A102="","",IF(input!$B$6="Static",input!$B$4,IF(input!$B$6="Trailing",$F102,$E102))-input!$B$5)</f>
        <v/>
      </c>
      <c r="H102" s="18" t="str">
        <f aca="false">IF($A102="","",$C102-$G102)</f>
        <v/>
      </c>
      <c r="I102" s="18" t="str">
        <f aca="false">IF($A102="","",IF(input!$B$8=0,$H102,MAX(0,input!$B$8+$B102)))</f>
        <v/>
      </c>
      <c r="J102" s="19" t="str">
        <f aca="false">IF($A102="","",IF($H102&lt;=0,0,INT(MIN($H102,$I102)/input!$B$7)))</f>
        <v/>
      </c>
      <c r="K102" s="20" t="str">
        <f aca="false">IF($A102="","",IF($C102&lt;=$G102,"失格",IF($J102&lt;=0,"停止","継続")))</f>
        <v/>
      </c>
    </row>
    <row r="103" customFormat="false" ht="15" hidden="false" customHeight="true" outlineLevel="0" collapsed="false">
      <c r="A103" s="16"/>
      <c r="B103" s="17"/>
      <c r="C103" s="18" t="str">
        <f aca="false">IF($A103="","",input!$B$4+SUM($B$3:$B103))</f>
        <v/>
      </c>
      <c r="D103" s="17"/>
      <c r="E103" s="18" t="str">
        <f aca="false">IF($A103="","",IF(ROW()=3,input!$B$4,MAX(input!$B$4,MAX($C$3:INDEX($C:$C,ROW()-1)))))</f>
        <v/>
      </c>
      <c r="F103" s="18" t="str">
        <f aca="false">IF($A103="","",MAX($E103,IF(COUNT($D$3:$D103)=0,0,MAX($D$3:$D103))))</f>
        <v/>
      </c>
      <c r="G103" s="18" t="str">
        <f aca="false">IF($A103="","",IF(input!$B$6="Static",input!$B$4,IF(input!$B$6="Trailing",$F103,$E103))-input!$B$5)</f>
        <v/>
      </c>
      <c r="H103" s="18" t="str">
        <f aca="false">IF($A103="","",$C103-$G103)</f>
        <v/>
      </c>
      <c r="I103" s="18" t="str">
        <f aca="false">IF($A103="","",IF(input!$B$8=0,$H103,MAX(0,input!$B$8+$B103)))</f>
        <v/>
      </c>
      <c r="J103" s="19" t="str">
        <f aca="false">IF($A103="","",IF($H103&lt;=0,0,INT(MIN($H103,$I103)/input!$B$7)))</f>
        <v/>
      </c>
      <c r="K103" s="20" t="str">
        <f aca="false">IF($A103="","",IF($C103&lt;=$G103,"失格",IF($J103&lt;=0,"停止","継続")))</f>
        <v/>
      </c>
    </row>
    <row r="104" customFormat="false" ht="15" hidden="false" customHeight="true" outlineLevel="0" collapsed="false">
      <c r="A104" s="16"/>
      <c r="B104" s="17"/>
      <c r="C104" s="18" t="str">
        <f aca="false">IF($A104="","",input!$B$4+SUM($B$3:$B104))</f>
        <v/>
      </c>
      <c r="D104" s="17"/>
      <c r="E104" s="18" t="str">
        <f aca="false">IF($A104="","",IF(ROW()=3,input!$B$4,MAX(input!$B$4,MAX($C$3:INDEX($C:$C,ROW()-1)))))</f>
        <v/>
      </c>
      <c r="F104" s="18" t="str">
        <f aca="false">IF($A104="","",MAX($E104,IF(COUNT($D$3:$D104)=0,0,MAX($D$3:$D104))))</f>
        <v/>
      </c>
      <c r="G104" s="18" t="str">
        <f aca="false">IF($A104="","",IF(input!$B$6="Static",input!$B$4,IF(input!$B$6="Trailing",$F104,$E104))-input!$B$5)</f>
        <v/>
      </c>
      <c r="H104" s="18" t="str">
        <f aca="false">IF($A104="","",$C104-$G104)</f>
        <v/>
      </c>
      <c r="I104" s="18" t="str">
        <f aca="false">IF($A104="","",IF(input!$B$8=0,$H104,MAX(0,input!$B$8+$B104)))</f>
        <v/>
      </c>
      <c r="J104" s="19" t="str">
        <f aca="false">IF($A104="","",IF($H104&lt;=0,0,INT(MIN($H104,$I104)/input!$B$7)))</f>
        <v/>
      </c>
      <c r="K104" s="20" t="str">
        <f aca="false">IF($A104="","",IF($C104&lt;=$G104,"失格",IF($J104&lt;=0,"停止","継続")))</f>
        <v/>
      </c>
    </row>
    <row r="105" customFormat="false" ht="15" hidden="false" customHeight="true" outlineLevel="0" collapsed="false">
      <c r="A105" s="16"/>
      <c r="B105" s="17"/>
      <c r="C105" s="18" t="str">
        <f aca="false">IF($A105="","",input!$B$4+SUM($B$3:$B105))</f>
        <v/>
      </c>
      <c r="D105" s="17"/>
      <c r="E105" s="18" t="str">
        <f aca="false">IF($A105="","",IF(ROW()=3,input!$B$4,MAX(input!$B$4,MAX($C$3:INDEX($C:$C,ROW()-1)))))</f>
        <v/>
      </c>
      <c r="F105" s="18" t="str">
        <f aca="false">IF($A105="","",MAX($E105,IF(COUNT($D$3:$D105)=0,0,MAX($D$3:$D105))))</f>
        <v/>
      </c>
      <c r="G105" s="18" t="str">
        <f aca="false">IF($A105="","",IF(input!$B$6="Static",input!$B$4,IF(input!$B$6="Trailing",$F105,$E105))-input!$B$5)</f>
        <v/>
      </c>
      <c r="H105" s="18" t="str">
        <f aca="false">IF($A105="","",$C105-$G105)</f>
        <v/>
      </c>
      <c r="I105" s="18" t="str">
        <f aca="false">IF($A105="","",IF(input!$B$8=0,$H105,MAX(0,input!$B$8+$B105)))</f>
        <v/>
      </c>
      <c r="J105" s="19" t="str">
        <f aca="false">IF($A105="","",IF($H105&lt;=0,0,INT(MIN($H105,$I105)/input!$B$7)))</f>
        <v/>
      </c>
      <c r="K105" s="20" t="str">
        <f aca="false">IF($A105="","",IF($C105&lt;=$G105,"失格",IF($J105&lt;=0,"停止","継続")))</f>
        <v/>
      </c>
    </row>
    <row r="106" customFormat="false" ht="15" hidden="false" customHeight="true" outlineLevel="0" collapsed="false">
      <c r="A106" s="16"/>
      <c r="B106" s="17"/>
      <c r="C106" s="18" t="str">
        <f aca="false">IF($A106="","",input!$B$4+SUM($B$3:$B106))</f>
        <v/>
      </c>
      <c r="D106" s="17"/>
      <c r="E106" s="18" t="str">
        <f aca="false">IF($A106="","",IF(ROW()=3,input!$B$4,MAX(input!$B$4,MAX($C$3:INDEX($C:$C,ROW()-1)))))</f>
        <v/>
      </c>
      <c r="F106" s="18" t="str">
        <f aca="false">IF($A106="","",MAX($E106,IF(COUNT($D$3:$D106)=0,0,MAX($D$3:$D106))))</f>
        <v/>
      </c>
      <c r="G106" s="18" t="str">
        <f aca="false">IF($A106="","",IF(input!$B$6="Static",input!$B$4,IF(input!$B$6="Trailing",$F106,$E106))-input!$B$5)</f>
        <v/>
      </c>
      <c r="H106" s="18" t="str">
        <f aca="false">IF($A106="","",$C106-$G106)</f>
        <v/>
      </c>
      <c r="I106" s="18" t="str">
        <f aca="false">IF($A106="","",IF(input!$B$8=0,$H106,MAX(0,input!$B$8+$B106)))</f>
        <v/>
      </c>
      <c r="J106" s="19" t="str">
        <f aca="false">IF($A106="","",IF($H106&lt;=0,0,INT(MIN($H106,$I106)/input!$B$7)))</f>
        <v/>
      </c>
      <c r="K106" s="20" t="str">
        <f aca="false">IF($A106="","",IF($C106&lt;=$G106,"失格",IF($J106&lt;=0,"停止","継続")))</f>
        <v/>
      </c>
    </row>
    <row r="107" customFormat="false" ht="15" hidden="false" customHeight="true" outlineLevel="0" collapsed="false">
      <c r="A107" s="16"/>
      <c r="B107" s="17"/>
      <c r="C107" s="18" t="str">
        <f aca="false">IF($A107="","",input!$B$4+SUM($B$3:$B107))</f>
        <v/>
      </c>
      <c r="D107" s="17"/>
      <c r="E107" s="18" t="str">
        <f aca="false">IF($A107="","",IF(ROW()=3,input!$B$4,MAX(input!$B$4,MAX($C$3:INDEX($C:$C,ROW()-1)))))</f>
        <v/>
      </c>
      <c r="F107" s="18" t="str">
        <f aca="false">IF($A107="","",MAX($E107,IF(COUNT($D$3:$D107)=0,0,MAX($D$3:$D107))))</f>
        <v/>
      </c>
      <c r="G107" s="18" t="str">
        <f aca="false">IF($A107="","",IF(input!$B$6="Static",input!$B$4,IF(input!$B$6="Trailing",$F107,$E107))-input!$B$5)</f>
        <v/>
      </c>
      <c r="H107" s="18" t="str">
        <f aca="false">IF($A107="","",$C107-$G107)</f>
        <v/>
      </c>
      <c r="I107" s="18" t="str">
        <f aca="false">IF($A107="","",IF(input!$B$8=0,$H107,MAX(0,input!$B$8+$B107)))</f>
        <v/>
      </c>
      <c r="J107" s="19" t="str">
        <f aca="false">IF($A107="","",IF($H107&lt;=0,0,INT(MIN($H107,$I107)/input!$B$7)))</f>
        <v/>
      </c>
      <c r="K107" s="20" t="str">
        <f aca="false">IF($A107="","",IF($C107&lt;=$G107,"失格",IF($J107&lt;=0,"停止","継続")))</f>
        <v/>
      </c>
    </row>
    <row r="108" customFormat="false" ht="15" hidden="false" customHeight="true" outlineLevel="0" collapsed="false">
      <c r="A108" s="16"/>
      <c r="B108" s="17"/>
      <c r="C108" s="18" t="str">
        <f aca="false">IF($A108="","",input!$B$4+SUM($B$3:$B108))</f>
        <v/>
      </c>
      <c r="D108" s="17"/>
      <c r="E108" s="18" t="str">
        <f aca="false">IF($A108="","",IF(ROW()=3,input!$B$4,MAX(input!$B$4,MAX($C$3:INDEX($C:$C,ROW()-1)))))</f>
        <v/>
      </c>
      <c r="F108" s="18" t="str">
        <f aca="false">IF($A108="","",MAX($E108,IF(COUNT($D$3:$D108)=0,0,MAX($D$3:$D108))))</f>
        <v/>
      </c>
      <c r="G108" s="18" t="str">
        <f aca="false">IF($A108="","",IF(input!$B$6="Static",input!$B$4,IF(input!$B$6="Trailing",$F108,$E108))-input!$B$5)</f>
        <v/>
      </c>
      <c r="H108" s="18" t="str">
        <f aca="false">IF($A108="","",$C108-$G108)</f>
        <v/>
      </c>
      <c r="I108" s="18" t="str">
        <f aca="false">IF($A108="","",IF(input!$B$8=0,$H108,MAX(0,input!$B$8+$B108)))</f>
        <v/>
      </c>
      <c r="J108" s="19" t="str">
        <f aca="false">IF($A108="","",IF($H108&lt;=0,0,INT(MIN($H108,$I108)/input!$B$7)))</f>
        <v/>
      </c>
      <c r="K108" s="20" t="str">
        <f aca="false">IF($A108="","",IF($C108&lt;=$G108,"失格",IF($J108&lt;=0,"停止","継続")))</f>
        <v/>
      </c>
    </row>
    <row r="109" customFormat="false" ht="15" hidden="false" customHeight="true" outlineLevel="0" collapsed="false">
      <c r="A109" s="16"/>
      <c r="B109" s="17"/>
      <c r="C109" s="18" t="str">
        <f aca="false">IF($A109="","",input!$B$4+SUM($B$3:$B109))</f>
        <v/>
      </c>
      <c r="D109" s="17"/>
      <c r="E109" s="18" t="str">
        <f aca="false">IF($A109="","",IF(ROW()=3,input!$B$4,MAX(input!$B$4,MAX($C$3:INDEX($C:$C,ROW()-1)))))</f>
        <v/>
      </c>
      <c r="F109" s="18" t="str">
        <f aca="false">IF($A109="","",MAX($E109,IF(COUNT($D$3:$D109)=0,0,MAX($D$3:$D109))))</f>
        <v/>
      </c>
      <c r="G109" s="18" t="str">
        <f aca="false">IF($A109="","",IF(input!$B$6="Static",input!$B$4,IF(input!$B$6="Trailing",$F109,$E109))-input!$B$5)</f>
        <v/>
      </c>
      <c r="H109" s="18" t="str">
        <f aca="false">IF($A109="","",$C109-$G109)</f>
        <v/>
      </c>
      <c r="I109" s="18" t="str">
        <f aca="false">IF($A109="","",IF(input!$B$8=0,$H109,MAX(0,input!$B$8+$B109)))</f>
        <v/>
      </c>
      <c r="J109" s="19" t="str">
        <f aca="false">IF($A109="","",IF($H109&lt;=0,0,INT(MIN($H109,$I109)/input!$B$7)))</f>
        <v/>
      </c>
      <c r="K109" s="20" t="str">
        <f aca="false">IF($A109="","",IF($C109&lt;=$G109,"失格",IF($J109&lt;=0,"停止","継続")))</f>
        <v/>
      </c>
    </row>
    <row r="110" customFormat="false" ht="15" hidden="false" customHeight="true" outlineLevel="0" collapsed="false">
      <c r="A110" s="16"/>
      <c r="B110" s="17"/>
      <c r="C110" s="18" t="str">
        <f aca="false">IF($A110="","",input!$B$4+SUM($B$3:$B110))</f>
        <v/>
      </c>
      <c r="D110" s="17"/>
      <c r="E110" s="18" t="str">
        <f aca="false">IF($A110="","",IF(ROW()=3,input!$B$4,MAX(input!$B$4,MAX($C$3:INDEX($C:$C,ROW()-1)))))</f>
        <v/>
      </c>
      <c r="F110" s="18" t="str">
        <f aca="false">IF($A110="","",MAX($E110,IF(COUNT($D$3:$D110)=0,0,MAX($D$3:$D110))))</f>
        <v/>
      </c>
      <c r="G110" s="18" t="str">
        <f aca="false">IF($A110="","",IF(input!$B$6="Static",input!$B$4,IF(input!$B$6="Trailing",$F110,$E110))-input!$B$5)</f>
        <v/>
      </c>
      <c r="H110" s="18" t="str">
        <f aca="false">IF($A110="","",$C110-$G110)</f>
        <v/>
      </c>
      <c r="I110" s="18" t="str">
        <f aca="false">IF($A110="","",IF(input!$B$8=0,$H110,MAX(0,input!$B$8+$B110)))</f>
        <v/>
      </c>
      <c r="J110" s="19" t="str">
        <f aca="false">IF($A110="","",IF($H110&lt;=0,0,INT(MIN($H110,$I110)/input!$B$7)))</f>
        <v/>
      </c>
      <c r="K110" s="20" t="str">
        <f aca="false">IF($A110="","",IF($C110&lt;=$G110,"失格",IF($J110&lt;=0,"停止","継続")))</f>
        <v/>
      </c>
    </row>
    <row r="111" customFormat="false" ht="15" hidden="false" customHeight="true" outlineLevel="0" collapsed="false">
      <c r="A111" s="16"/>
      <c r="B111" s="17"/>
      <c r="C111" s="18" t="str">
        <f aca="false">IF($A111="","",input!$B$4+SUM($B$3:$B111))</f>
        <v/>
      </c>
      <c r="D111" s="17"/>
      <c r="E111" s="18" t="str">
        <f aca="false">IF($A111="","",IF(ROW()=3,input!$B$4,MAX(input!$B$4,MAX($C$3:INDEX($C:$C,ROW()-1)))))</f>
        <v/>
      </c>
      <c r="F111" s="18" t="str">
        <f aca="false">IF($A111="","",MAX($E111,IF(COUNT($D$3:$D111)=0,0,MAX($D$3:$D111))))</f>
        <v/>
      </c>
      <c r="G111" s="18" t="str">
        <f aca="false">IF($A111="","",IF(input!$B$6="Static",input!$B$4,IF(input!$B$6="Trailing",$F111,$E111))-input!$B$5)</f>
        <v/>
      </c>
      <c r="H111" s="18" t="str">
        <f aca="false">IF($A111="","",$C111-$G111)</f>
        <v/>
      </c>
      <c r="I111" s="18" t="str">
        <f aca="false">IF($A111="","",IF(input!$B$8=0,$H111,MAX(0,input!$B$8+$B111)))</f>
        <v/>
      </c>
      <c r="J111" s="19" t="str">
        <f aca="false">IF($A111="","",IF($H111&lt;=0,0,INT(MIN($H111,$I111)/input!$B$7)))</f>
        <v/>
      </c>
      <c r="K111" s="20" t="str">
        <f aca="false">IF($A111="","",IF($C111&lt;=$G111,"失格",IF($J111&lt;=0,"停止","継続")))</f>
        <v/>
      </c>
    </row>
    <row r="112" customFormat="false" ht="15" hidden="false" customHeight="true" outlineLevel="0" collapsed="false">
      <c r="A112" s="16"/>
      <c r="B112" s="17"/>
      <c r="C112" s="18" t="str">
        <f aca="false">IF($A112="","",input!$B$4+SUM($B$3:$B112))</f>
        <v/>
      </c>
      <c r="D112" s="17"/>
      <c r="E112" s="18" t="str">
        <f aca="false">IF($A112="","",IF(ROW()=3,input!$B$4,MAX(input!$B$4,MAX($C$3:INDEX($C:$C,ROW()-1)))))</f>
        <v/>
      </c>
      <c r="F112" s="18" t="str">
        <f aca="false">IF($A112="","",MAX($E112,IF(COUNT($D$3:$D112)=0,0,MAX($D$3:$D112))))</f>
        <v/>
      </c>
      <c r="G112" s="18" t="str">
        <f aca="false">IF($A112="","",IF(input!$B$6="Static",input!$B$4,IF(input!$B$6="Trailing",$F112,$E112))-input!$B$5)</f>
        <v/>
      </c>
      <c r="H112" s="18" t="str">
        <f aca="false">IF($A112="","",$C112-$G112)</f>
        <v/>
      </c>
      <c r="I112" s="18" t="str">
        <f aca="false">IF($A112="","",IF(input!$B$8=0,$H112,MAX(0,input!$B$8+$B112)))</f>
        <v/>
      </c>
      <c r="J112" s="19" t="str">
        <f aca="false">IF($A112="","",IF($H112&lt;=0,0,INT(MIN($H112,$I112)/input!$B$7)))</f>
        <v/>
      </c>
      <c r="K112" s="20" t="str">
        <f aca="false">IF($A112="","",IF($C112&lt;=$G112,"失格",IF($J112&lt;=0,"停止","継続")))</f>
        <v/>
      </c>
    </row>
    <row r="113" customFormat="false" ht="15" hidden="false" customHeight="true" outlineLevel="0" collapsed="false">
      <c r="A113" s="16"/>
      <c r="B113" s="17"/>
      <c r="C113" s="18" t="str">
        <f aca="false">IF($A113="","",input!$B$4+SUM($B$3:$B113))</f>
        <v/>
      </c>
      <c r="D113" s="17"/>
      <c r="E113" s="18" t="str">
        <f aca="false">IF($A113="","",IF(ROW()=3,input!$B$4,MAX(input!$B$4,MAX($C$3:INDEX($C:$C,ROW()-1)))))</f>
        <v/>
      </c>
      <c r="F113" s="18" t="str">
        <f aca="false">IF($A113="","",MAX($E113,IF(COUNT($D$3:$D113)=0,0,MAX($D$3:$D113))))</f>
        <v/>
      </c>
      <c r="G113" s="18" t="str">
        <f aca="false">IF($A113="","",IF(input!$B$6="Static",input!$B$4,IF(input!$B$6="Trailing",$F113,$E113))-input!$B$5)</f>
        <v/>
      </c>
      <c r="H113" s="18" t="str">
        <f aca="false">IF($A113="","",$C113-$G113)</f>
        <v/>
      </c>
      <c r="I113" s="18" t="str">
        <f aca="false">IF($A113="","",IF(input!$B$8=0,$H113,MAX(0,input!$B$8+$B113)))</f>
        <v/>
      </c>
      <c r="J113" s="19" t="str">
        <f aca="false">IF($A113="","",IF($H113&lt;=0,0,INT(MIN($H113,$I113)/input!$B$7)))</f>
        <v/>
      </c>
      <c r="K113" s="20" t="str">
        <f aca="false">IF($A113="","",IF($C113&lt;=$G113,"失格",IF($J113&lt;=0,"停止","継続")))</f>
        <v/>
      </c>
    </row>
    <row r="114" customFormat="false" ht="15" hidden="false" customHeight="true" outlineLevel="0" collapsed="false">
      <c r="A114" s="16"/>
      <c r="B114" s="17"/>
      <c r="C114" s="18" t="str">
        <f aca="false">IF($A114="","",input!$B$4+SUM($B$3:$B114))</f>
        <v/>
      </c>
      <c r="D114" s="17"/>
      <c r="E114" s="18" t="str">
        <f aca="false">IF($A114="","",IF(ROW()=3,input!$B$4,MAX(input!$B$4,MAX($C$3:INDEX($C:$C,ROW()-1)))))</f>
        <v/>
      </c>
      <c r="F114" s="18" t="str">
        <f aca="false">IF($A114="","",MAX($E114,IF(COUNT($D$3:$D114)=0,0,MAX($D$3:$D114))))</f>
        <v/>
      </c>
      <c r="G114" s="18" t="str">
        <f aca="false">IF($A114="","",IF(input!$B$6="Static",input!$B$4,IF(input!$B$6="Trailing",$F114,$E114))-input!$B$5)</f>
        <v/>
      </c>
      <c r="H114" s="18" t="str">
        <f aca="false">IF($A114="","",$C114-$G114)</f>
        <v/>
      </c>
      <c r="I114" s="18" t="str">
        <f aca="false">IF($A114="","",IF(input!$B$8=0,$H114,MAX(0,input!$B$8+$B114)))</f>
        <v/>
      </c>
      <c r="J114" s="19" t="str">
        <f aca="false">IF($A114="","",IF($H114&lt;=0,0,INT(MIN($H114,$I114)/input!$B$7)))</f>
        <v/>
      </c>
      <c r="K114" s="20" t="str">
        <f aca="false">IF($A114="","",IF($C114&lt;=$G114,"失格",IF($J114&lt;=0,"停止","継続")))</f>
        <v/>
      </c>
    </row>
    <row r="115" customFormat="false" ht="15" hidden="false" customHeight="true" outlineLevel="0" collapsed="false">
      <c r="A115" s="16"/>
      <c r="B115" s="17"/>
      <c r="C115" s="18" t="str">
        <f aca="false">IF($A115="","",input!$B$4+SUM($B$3:$B115))</f>
        <v/>
      </c>
      <c r="D115" s="17"/>
      <c r="E115" s="18" t="str">
        <f aca="false">IF($A115="","",IF(ROW()=3,input!$B$4,MAX(input!$B$4,MAX($C$3:INDEX($C:$C,ROW()-1)))))</f>
        <v/>
      </c>
      <c r="F115" s="18" t="str">
        <f aca="false">IF($A115="","",MAX($E115,IF(COUNT($D$3:$D115)=0,0,MAX($D$3:$D115))))</f>
        <v/>
      </c>
      <c r="G115" s="18" t="str">
        <f aca="false">IF($A115="","",IF(input!$B$6="Static",input!$B$4,IF(input!$B$6="Trailing",$F115,$E115))-input!$B$5)</f>
        <v/>
      </c>
      <c r="H115" s="18" t="str">
        <f aca="false">IF($A115="","",$C115-$G115)</f>
        <v/>
      </c>
      <c r="I115" s="18" t="str">
        <f aca="false">IF($A115="","",IF(input!$B$8=0,$H115,MAX(0,input!$B$8+$B115)))</f>
        <v/>
      </c>
      <c r="J115" s="19" t="str">
        <f aca="false">IF($A115="","",IF($H115&lt;=0,0,INT(MIN($H115,$I115)/input!$B$7)))</f>
        <v/>
      </c>
      <c r="K115" s="20" t="str">
        <f aca="false">IF($A115="","",IF($C115&lt;=$G115,"失格",IF($J115&lt;=0,"停止","継続")))</f>
        <v/>
      </c>
    </row>
    <row r="116" customFormat="false" ht="15" hidden="false" customHeight="true" outlineLevel="0" collapsed="false">
      <c r="A116" s="16"/>
      <c r="B116" s="17"/>
      <c r="C116" s="18" t="str">
        <f aca="false">IF($A116="","",input!$B$4+SUM($B$3:$B116))</f>
        <v/>
      </c>
      <c r="D116" s="17"/>
      <c r="E116" s="18" t="str">
        <f aca="false">IF($A116="","",IF(ROW()=3,input!$B$4,MAX(input!$B$4,MAX($C$3:INDEX($C:$C,ROW()-1)))))</f>
        <v/>
      </c>
      <c r="F116" s="18" t="str">
        <f aca="false">IF($A116="","",MAX($E116,IF(COUNT($D$3:$D116)=0,0,MAX($D$3:$D116))))</f>
        <v/>
      </c>
      <c r="G116" s="18" t="str">
        <f aca="false">IF($A116="","",IF(input!$B$6="Static",input!$B$4,IF(input!$B$6="Trailing",$F116,$E116))-input!$B$5)</f>
        <v/>
      </c>
      <c r="H116" s="18" t="str">
        <f aca="false">IF($A116="","",$C116-$G116)</f>
        <v/>
      </c>
      <c r="I116" s="18" t="str">
        <f aca="false">IF($A116="","",IF(input!$B$8=0,$H116,MAX(0,input!$B$8+$B116)))</f>
        <v/>
      </c>
      <c r="J116" s="19" t="str">
        <f aca="false">IF($A116="","",IF($H116&lt;=0,0,INT(MIN($H116,$I116)/input!$B$7)))</f>
        <v/>
      </c>
      <c r="K116" s="20" t="str">
        <f aca="false">IF($A116="","",IF($C116&lt;=$G116,"失格",IF($J116&lt;=0,"停止","継続")))</f>
        <v/>
      </c>
    </row>
    <row r="117" customFormat="false" ht="15" hidden="false" customHeight="true" outlineLevel="0" collapsed="false">
      <c r="A117" s="16"/>
      <c r="B117" s="17"/>
      <c r="C117" s="18" t="str">
        <f aca="false">IF($A117="","",input!$B$4+SUM($B$3:$B117))</f>
        <v/>
      </c>
      <c r="D117" s="17"/>
      <c r="E117" s="18" t="str">
        <f aca="false">IF($A117="","",IF(ROW()=3,input!$B$4,MAX(input!$B$4,MAX($C$3:INDEX($C:$C,ROW()-1)))))</f>
        <v/>
      </c>
      <c r="F117" s="18" t="str">
        <f aca="false">IF($A117="","",MAX($E117,IF(COUNT($D$3:$D117)=0,0,MAX($D$3:$D117))))</f>
        <v/>
      </c>
      <c r="G117" s="18" t="str">
        <f aca="false">IF($A117="","",IF(input!$B$6="Static",input!$B$4,IF(input!$B$6="Trailing",$F117,$E117))-input!$B$5)</f>
        <v/>
      </c>
      <c r="H117" s="18" t="str">
        <f aca="false">IF($A117="","",$C117-$G117)</f>
        <v/>
      </c>
      <c r="I117" s="18" t="str">
        <f aca="false">IF($A117="","",IF(input!$B$8=0,$H117,MAX(0,input!$B$8+$B117)))</f>
        <v/>
      </c>
      <c r="J117" s="19" t="str">
        <f aca="false">IF($A117="","",IF($H117&lt;=0,0,INT(MIN($H117,$I117)/input!$B$7)))</f>
        <v/>
      </c>
      <c r="K117" s="20" t="str">
        <f aca="false">IF($A117="","",IF($C117&lt;=$G117,"失格",IF($J117&lt;=0,"停止","継続")))</f>
        <v/>
      </c>
    </row>
    <row r="118" customFormat="false" ht="15" hidden="false" customHeight="true" outlineLevel="0" collapsed="false">
      <c r="A118" s="16"/>
      <c r="B118" s="17"/>
      <c r="C118" s="18" t="str">
        <f aca="false">IF($A118="","",input!$B$4+SUM($B$3:$B118))</f>
        <v/>
      </c>
      <c r="D118" s="17"/>
      <c r="E118" s="18" t="str">
        <f aca="false">IF($A118="","",IF(ROW()=3,input!$B$4,MAX(input!$B$4,MAX($C$3:INDEX($C:$C,ROW()-1)))))</f>
        <v/>
      </c>
      <c r="F118" s="18" t="str">
        <f aca="false">IF($A118="","",MAX($E118,IF(COUNT($D$3:$D118)=0,0,MAX($D$3:$D118))))</f>
        <v/>
      </c>
      <c r="G118" s="18" t="str">
        <f aca="false">IF($A118="","",IF(input!$B$6="Static",input!$B$4,IF(input!$B$6="Trailing",$F118,$E118))-input!$B$5)</f>
        <v/>
      </c>
      <c r="H118" s="18" t="str">
        <f aca="false">IF($A118="","",$C118-$G118)</f>
        <v/>
      </c>
      <c r="I118" s="18" t="str">
        <f aca="false">IF($A118="","",IF(input!$B$8=0,$H118,MAX(0,input!$B$8+$B118)))</f>
        <v/>
      </c>
      <c r="J118" s="19" t="str">
        <f aca="false">IF($A118="","",IF($H118&lt;=0,0,INT(MIN($H118,$I118)/input!$B$7)))</f>
        <v/>
      </c>
      <c r="K118" s="20" t="str">
        <f aca="false">IF($A118="","",IF($C118&lt;=$G118,"失格",IF($J118&lt;=0,"停止","継続")))</f>
        <v/>
      </c>
    </row>
    <row r="119" customFormat="false" ht="15" hidden="false" customHeight="true" outlineLevel="0" collapsed="false">
      <c r="A119" s="16"/>
      <c r="B119" s="17"/>
      <c r="C119" s="18" t="str">
        <f aca="false">IF($A119="","",input!$B$4+SUM($B$3:$B119))</f>
        <v/>
      </c>
      <c r="D119" s="17"/>
      <c r="E119" s="18" t="str">
        <f aca="false">IF($A119="","",IF(ROW()=3,input!$B$4,MAX(input!$B$4,MAX($C$3:INDEX($C:$C,ROW()-1)))))</f>
        <v/>
      </c>
      <c r="F119" s="18" t="str">
        <f aca="false">IF($A119="","",MAX($E119,IF(COUNT($D$3:$D119)=0,0,MAX($D$3:$D119))))</f>
        <v/>
      </c>
      <c r="G119" s="18" t="str">
        <f aca="false">IF($A119="","",IF(input!$B$6="Static",input!$B$4,IF(input!$B$6="Trailing",$F119,$E119))-input!$B$5)</f>
        <v/>
      </c>
      <c r="H119" s="18" t="str">
        <f aca="false">IF($A119="","",$C119-$G119)</f>
        <v/>
      </c>
      <c r="I119" s="18" t="str">
        <f aca="false">IF($A119="","",IF(input!$B$8=0,$H119,MAX(0,input!$B$8+$B119)))</f>
        <v/>
      </c>
      <c r="J119" s="19" t="str">
        <f aca="false">IF($A119="","",IF($H119&lt;=0,0,INT(MIN($H119,$I119)/input!$B$7)))</f>
        <v/>
      </c>
      <c r="K119" s="20" t="str">
        <f aca="false">IF($A119="","",IF($C119&lt;=$G119,"失格",IF($J119&lt;=0,"停止","継続")))</f>
        <v/>
      </c>
    </row>
    <row r="120" customFormat="false" ht="15" hidden="false" customHeight="true" outlineLevel="0" collapsed="false">
      <c r="A120" s="16"/>
      <c r="B120" s="17"/>
      <c r="C120" s="18" t="str">
        <f aca="false">IF($A120="","",input!$B$4+SUM($B$3:$B120))</f>
        <v/>
      </c>
      <c r="D120" s="17"/>
      <c r="E120" s="18" t="str">
        <f aca="false">IF($A120="","",IF(ROW()=3,input!$B$4,MAX(input!$B$4,MAX($C$3:INDEX($C:$C,ROW()-1)))))</f>
        <v/>
      </c>
      <c r="F120" s="18" t="str">
        <f aca="false">IF($A120="","",MAX($E120,IF(COUNT($D$3:$D120)=0,0,MAX($D$3:$D120))))</f>
        <v/>
      </c>
      <c r="G120" s="18" t="str">
        <f aca="false">IF($A120="","",IF(input!$B$6="Static",input!$B$4,IF(input!$B$6="Trailing",$F120,$E120))-input!$B$5)</f>
        <v/>
      </c>
      <c r="H120" s="18" t="str">
        <f aca="false">IF($A120="","",$C120-$G120)</f>
        <v/>
      </c>
      <c r="I120" s="18" t="str">
        <f aca="false">IF($A120="","",IF(input!$B$8=0,$H120,MAX(0,input!$B$8+$B120)))</f>
        <v/>
      </c>
      <c r="J120" s="19" t="str">
        <f aca="false">IF($A120="","",IF($H120&lt;=0,0,INT(MIN($H120,$I120)/input!$B$7)))</f>
        <v/>
      </c>
      <c r="K120" s="20" t="str">
        <f aca="false">IF($A120="","",IF($C120&lt;=$G120,"失格",IF($J120&lt;=0,"停止","継続")))</f>
        <v/>
      </c>
    </row>
    <row r="121" customFormat="false" ht="15" hidden="false" customHeight="true" outlineLevel="0" collapsed="false">
      <c r="A121" s="16"/>
      <c r="B121" s="17"/>
      <c r="C121" s="18" t="str">
        <f aca="false">IF($A121="","",input!$B$4+SUM($B$3:$B121))</f>
        <v/>
      </c>
      <c r="D121" s="17"/>
      <c r="E121" s="18" t="str">
        <f aca="false">IF($A121="","",IF(ROW()=3,input!$B$4,MAX(input!$B$4,MAX($C$3:INDEX($C:$C,ROW()-1)))))</f>
        <v/>
      </c>
      <c r="F121" s="18" t="str">
        <f aca="false">IF($A121="","",MAX($E121,IF(COUNT($D$3:$D121)=0,0,MAX($D$3:$D121))))</f>
        <v/>
      </c>
      <c r="G121" s="18" t="str">
        <f aca="false">IF($A121="","",IF(input!$B$6="Static",input!$B$4,IF(input!$B$6="Trailing",$F121,$E121))-input!$B$5)</f>
        <v/>
      </c>
      <c r="H121" s="18" t="str">
        <f aca="false">IF($A121="","",$C121-$G121)</f>
        <v/>
      </c>
      <c r="I121" s="18" t="str">
        <f aca="false">IF($A121="","",IF(input!$B$8=0,$H121,MAX(0,input!$B$8+$B121)))</f>
        <v/>
      </c>
      <c r="J121" s="19" t="str">
        <f aca="false">IF($A121="","",IF($H121&lt;=0,0,INT(MIN($H121,$I121)/input!$B$7)))</f>
        <v/>
      </c>
      <c r="K121" s="20" t="str">
        <f aca="false">IF($A121="","",IF($C121&lt;=$G121,"失格",IF($J121&lt;=0,"停止","継続")))</f>
        <v/>
      </c>
    </row>
    <row r="122" customFormat="false" ht="15" hidden="false" customHeight="true" outlineLevel="0" collapsed="false">
      <c r="A122" s="16"/>
      <c r="B122" s="17"/>
      <c r="C122" s="18" t="str">
        <f aca="false">IF($A122="","",input!$B$4+SUM($B$3:$B122))</f>
        <v/>
      </c>
      <c r="D122" s="17"/>
      <c r="E122" s="18" t="str">
        <f aca="false">IF($A122="","",IF(ROW()=3,input!$B$4,MAX(input!$B$4,MAX($C$3:INDEX($C:$C,ROW()-1)))))</f>
        <v/>
      </c>
      <c r="F122" s="18" t="str">
        <f aca="false">IF($A122="","",MAX($E122,IF(COUNT($D$3:$D122)=0,0,MAX($D$3:$D122))))</f>
        <v/>
      </c>
      <c r="G122" s="18" t="str">
        <f aca="false">IF($A122="","",IF(input!$B$6="Static",input!$B$4,IF(input!$B$6="Trailing",$F122,$E122))-input!$B$5)</f>
        <v/>
      </c>
      <c r="H122" s="18" t="str">
        <f aca="false">IF($A122="","",$C122-$G122)</f>
        <v/>
      </c>
      <c r="I122" s="18" t="str">
        <f aca="false">IF($A122="","",IF(input!$B$8=0,$H122,MAX(0,input!$B$8+$B122)))</f>
        <v/>
      </c>
      <c r="J122" s="19" t="str">
        <f aca="false">IF($A122="","",IF($H122&lt;=0,0,INT(MIN($H122,$I122)/input!$B$7)))</f>
        <v/>
      </c>
      <c r="K122" s="20" t="str">
        <f aca="false">IF($A122="","",IF($C122&lt;=$G122,"失格",IF($J122&lt;=0,"停止","継続")))</f>
        <v/>
      </c>
    </row>
    <row r="123" customFormat="false" ht="15" hidden="false" customHeight="true" outlineLevel="0" collapsed="false">
      <c r="A123" s="16"/>
      <c r="B123" s="17"/>
      <c r="C123" s="18" t="str">
        <f aca="false">IF($A123="","",input!$B$4+SUM($B$3:$B123))</f>
        <v/>
      </c>
      <c r="D123" s="17"/>
      <c r="E123" s="18" t="str">
        <f aca="false">IF($A123="","",IF(ROW()=3,input!$B$4,MAX(input!$B$4,MAX($C$3:INDEX($C:$C,ROW()-1)))))</f>
        <v/>
      </c>
      <c r="F123" s="18" t="str">
        <f aca="false">IF($A123="","",MAX($E123,IF(COUNT($D$3:$D123)=0,0,MAX($D$3:$D123))))</f>
        <v/>
      </c>
      <c r="G123" s="18" t="str">
        <f aca="false">IF($A123="","",IF(input!$B$6="Static",input!$B$4,IF(input!$B$6="Trailing",$F123,$E123))-input!$B$5)</f>
        <v/>
      </c>
      <c r="H123" s="18" t="str">
        <f aca="false">IF($A123="","",$C123-$G123)</f>
        <v/>
      </c>
      <c r="I123" s="18" t="str">
        <f aca="false">IF($A123="","",IF(input!$B$8=0,$H123,MAX(0,input!$B$8+$B123)))</f>
        <v/>
      </c>
      <c r="J123" s="19" t="str">
        <f aca="false">IF($A123="","",IF($H123&lt;=0,0,INT(MIN($H123,$I123)/input!$B$7)))</f>
        <v/>
      </c>
      <c r="K123" s="20" t="str">
        <f aca="false">IF($A123="","",IF($C123&lt;=$G123,"失格",IF($J123&lt;=0,"停止","継続")))</f>
        <v/>
      </c>
    </row>
    <row r="124" customFormat="false" ht="15" hidden="false" customHeight="true" outlineLevel="0" collapsed="false">
      <c r="A124" s="16"/>
      <c r="B124" s="17"/>
      <c r="C124" s="18" t="str">
        <f aca="false">IF($A124="","",input!$B$4+SUM($B$3:$B124))</f>
        <v/>
      </c>
      <c r="D124" s="17"/>
      <c r="E124" s="18" t="str">
        <f aca="false">IF($A124="","",IF(ROW()=3,input!$B$4,MAX(input!$B$4,MAX($C$3:INDEX($C:$C,ROW()-1)))))</f>
        <v/>
      </c>
      <c r="F124" s="18" t="str">
        <f aca="false">IF($A124="","",MAX($E124,IF(COUNT($D$3:$D124)=0,0,MAX($D$3:$D124))))</f>
        <v/>
      </c>
      <c r="G124" s="18" t="str">
        <f aca="false">IF($A124="","",IF(input!$B$6="Static",input!$B$4,IF(input!$B$6="Trailing",$F124,$E124))-input!$B$5)</f>
        <v/>
      </c>
      <c r="H124" s="18" t="str">
        <f aca="false">IF($A124="","",$C124-$G124)</f>
        <v/>
      </c>
      <c r="I124" s="18" t="str">
        <f aca="false">IF($A124="","",IF(input!$B$8=0,$H124,MAX(0,input!$B$8+$B124)))</f>
        <v/>
      </c>
      <c r="J124" s="19" t="str">
        <f aca="false">IF($A124="","",IF($H124&lt;=0,0,INT(MIN($H124,$I124)/input!$B$7)))</f>
        <v/>
      </c>
      <c r="K124" s="20" t="str">
        <f aca="false">IF($A124="","",IF($C124&lt;=$G124,"失格",IF($J124&lt;=0,"停止","継続")))</f>
        <v/>
      </c>
    </row>
    <row r="125" customFormat="false" ht="15" hidden="false" customHeight="true" outlineLevel="0" collapsed="false">
      <c r="A125" s="16"/>
      <c r="B125" s="17"/>
      <c r="C125" s="18" t="str">
        <f aca="false">IF($A125="","",input!$B$4+SUM($B$3:$B125))</f>
        <v/>
      </c>
      <c r="D125" s="17"/>
      <c r="E125" s="18" t="str">
        <f aca="false">IF($A125="","",IF(ROW()=3,input!$B$4,MAX(input!$B$4,MAX($C$3:INDEX($C:$C,ROW()-1)))))</f>
        <v/>
      </c>
      <c r="F125" s="18" t="str">
        <f aca="false">IF($A125="","",MAX($E125,IF(COUNT($D$3:$D125)=0,0,MAX($D$3:$D125))))</f>
        <v/>
      </c>
      <c r="G125" s="18" t="str">
        <f aca="false">IF($A125="","",IF(input!$B$6="Static",input!$B$4,IF(input!$B$6="Trailing",$F125,$E125))-input!$B$5)</f>
        <v/>
      </c>
      <c r="H125" s="18" t="str">
        <f aca="false">IF($A125="","",$C125-$G125)</f>
        <v/>
      </c>
      <c r="I125" s="18" t="str">
        <f aca="false">IF($A125="","",IF(input!$B$8=0,$H125,MAX(0,input!$B$8+$B125)))</f>
        <v/>
      </c>
      <c r="J125" s="19" t="str">
        <f aca="false">IF($A125="","",IF($H125&lt;=0,0,INT(MIN($H125,$I125)/input!$B$7)))</f>
        <v/>
      </c>
      <c r="K125" s="20" t="str">
        <f aca="false">IF($A125="","",IF($C125&lt;=$G125,"失格",IF($J125&lt;=0,"停止","継続")))</f>
        <v/>
      </c>
    </row>
    <row r="126" customFormat="false" ht="15" hidden="false" customHeight="true" outlineLevel="0" collapsed="false">
      <c r="A126" s="16"/>
      <c r="B126" s="17"/>
      <c r="C126" s="18" t="str">
        <f aca="false">IF($A126="","",input!$B$4+SUM($B$3:$B126))</f>
        <v/>
      </c>
      <c r="D126" s="17"/>
      <c r="E126" s="18" t="str">
        <f aca="false">IF($A126="","",IF(ROW()=3,input!$B$4,MAX(input!$B$4,MAX($C$3:INDEX($C:$C,ROW()-1)))))</f>
        <v/>
      </c>
      <c r="F126" s="18" t="str">
        <f aca="false">IF($A126="","",MAX($E126,IF(COUNT($D$3:$D126)=0,0,MAX($D$3:$D126))))</f>
        <v/>
      </c>
      <c r="G126" s="18" t="str">
        <f aca="false">IF($A126="","",IF(input!$B$6="Static",input!$B$4,IF(input!$B$6="Trailing",$F126,$E126))-input!$B$5)</f>
        <v/>
      </c>
      <c r="H126" s="18" t="str">
        <f aca="false">IF($A126="","",$C126-$G126)</f>
        <v/>
      </c>
      <c r="I126" s="18" t="str">
        <f aca="false">IF($A126="","",IF(input!$B$8=0,$H126,MAX(0,input!$B$8+$B126)))</f>
        <v/>
      </c>
      <c r="J126" s="19" t="str">
        <f aca="false">IF($A126="","",IF($H126&lt;=0,0,INT(MIN($H126,$I126)/input!$B$7)))</f>
        <v/>
      </c>
      <c r="K126" s="20" t="str">
        <f aca="false">IF($A126="","",IF($C126&lt;=$G126,"失格",IF($J126&lt;=0,"停止","継続")))</f>
        <v/>
      </c>
    </row>
    <row r="127" customFormat="false" ht="15" hidden="false" customHeight="true" outlineLevel="0" collapsed="false">
      <c r="A127" s="16"/>
      <c r="B127" s="17"/>
      <c r="C127" s="18" t="str">
        <f aca="false">IF($A127="","",input!$B$4+SUM($B$3:$B127))</f>
        <v/>
      </c>
      <c r="D127" s="17"/>
      <c r="E127" s="18" t="str">
        <f aca="false">IF($A127="","",IF(ROW()=3,input!$B$4,MAX(input!$B$4,MAX($C$3:INDEX($C:$C,ROW()-1)))))</f>
        <v/>
      </c>
      <c r="F127" s="18" t="str">
        <f aca="false">IF($A127="","",MAX($E127,IF(COUNT($D$3:$D127)=0,0,MAX($D$3:$D127))))</f>
        <v/>
      </c>
      <c r="G127" s="18" t="str">
        <f aca="false">IF($A127="","",IF(input!$B$6="Static",input!$B$4,IF(input!$B$6="Trailing",$F127,$E127))-input!$B$5)</f>
        <v/>
      </c>
      <c r="H127" s="18" t="str">
        <f aca="false">IF($A127="","",$C127-$G127)</f>
        <v/>
      </c>
      <c r="I127" s="18" t="str">
        <f aca="false">IF($A127="","",IF(input!$B$8=0,$H127,MAX(0,input!$B$8+$B127)))</f>
        <v/>
      </c>
      <c r="J127" s="19" t="str">
        <f aca="false">IF($A127="","",IF($H127&lt;=0,0,INT(MIN($H127,$I127)/input!$B$7)))</f>
        <v/>
      </c>
      <c r="K127" s="20" t="str">
        <f aca="false">IF($A127="","",IF($C127&lt;=$G127,"失格",IF($J127&lt;=0,"停止","継続")))</f>
        <v/>
      </c>
    </row>
    <row r="128" customFormat="false" ht="15" hidden="false" customHeight="true" outlineLevel="0" collapsed="false">
      <c r="A128" s="16"/>
      <c r="B128" s="17"/>
      <c r="C128" s="18" t="str">
        <f aca="false">IF($A128="","",input!$B$4+SUM($B$3:$B128))</f>
        <v/>
      </c>
      <c r="D128" s="17"/>
      <c r="E128" s="18" t="str">
        <f aca="false">IF($A128="","",IF(ROW()=3,input!$B$4,MAX(input!$B$4,MAX($C$3:INDEX($C:$C,ROW()-1)))))</f>
        <v/>
      </c>
      <c r="F128" s="18" t="str">
        <f aca="false">IF($A128="","",MAX($E128,IF(COUNT($D$3:$D128)=0,0,MAX($D$3:$D128))))</f>
        <v/>
      </c>
      <c r="G128" s="18" t="str">
        <f aca="false">IF($A128="","",IF(input!$B$6="Static",input!$B$4,IF(input!$B$6="Trailing",$F128,$E128))-input!$B$5)</f>
        <v/>
      </c>
      <c r="H128" s="18" t="str">
        <f aca="false">IF($A128="","",$C128-$G128)</f>
        <v/>
      </c>
      <c r="I128" s="18" t="str">
        <f aca="false">IF($A128="","",IF(input!$B$8=0,$H128,MAX(0,input!$B$8+$B128)))</f>
        <v/>
      </c>
      <c r="J128" s="19" t="str">
        <f aca="false">IF($A128="","",IF($H128&lt;=0,0,INT(MIN($H128,$I128)/input!$B$7)))</f>
        <v/>
      </c>
      <c r="K128" s="20" t="str">
        <f aca="false">IF($A128="","",IF($C128&lt;=$G128,"失格",IF($J128&lt;=0,"停止","継続")))</f>
        <v/>
      </c>
    </row>
    <row r="129" customFormat="false" ht="15" hidden="false" customHeight="true" outlineLevel="0" collapsed="false">
      <c r="A129" s="16"/>
      <c r="B129" s="17"/>
      <c r="C129" s="18" t="str">
        <f aca="false">IF($A129="","",input!$B$4+SUM($B$3:$B129))</f>
        <v/>
      </c>
      <c r="D129" s="17"/>
      <c r="E129" s="18" t="str">
        <f aca="false">IF($A129="","",IF(ROW()=3,input!$B$4,MAX(input!$B$4,MAX($C$3:INDEX($C:$C,ROW()-1)))))</f>
        <v/>
      </c>
      <c r="F129" s="18" t="str">
        <f aca="false">IF($A129="","",MAX($E129,IF(COUNT($D$3:$D129)=0,0,MAX($D$3:$D129))))</f>
        <v/>
      </c>
      <c r="G129" s="18" t="str">
        <f aca="false">IF($A129="","",IF(input!$B$6="Static",input!$B$4,IF(input!$B$6="Trailing",$F129,$E129))-input!$B$5)</f>
        <v/>
      </c>
      <c r="H129" s="18" t="str">
        <f aca="false">IF($A129="","",$C129-$G129)</f>
        <v/>
      </c>
      <c r="I129" s="18" t="str">
        <f aca="false">IF($A129="","",IF(input!$B$8=0,$H129,MAX(0,input!$B$8+$B129)))</f>
        <v/>
      </c>
      <c r="J129" s="19" t="str">
        <f aca="false">IF($A129="","",IF($H129&lt;=0,0,INT(MIN($H129,$I129)/input!$B$7)))</f>
        <v/>
      </c>
      <c r="K129" s="20" t="str">
        <f aca="false">IF($A129="","",IF($C129&lt;=$G129,"失格",IF($J129&lt;=0,"停止","継続")))</f>
        <v/>
      </c>
    </row>
    <row r="130" customFormat="false" ht="15" hidden="false" customHeight="true" outlineLevel="0" collapsed="false">
      <c r="A130" s="16"/>
      <c r="B130" s="17"/>
      <c r="C130" s="18" t="str">
        <f aca="false">IF($A130="","",input!$B$4+SUM($B$3:$B130))</f>
        <v/>
      </c>
      <c r="D130" s="17"/>
      <c r="E130" s="18" t="str">
        <f aca="false">IF($A130="","",IF(ROW()=3,input!$B$4,MAX(input!$B$4,MAX($C$3:INDEX($C:$C,ROW()-1)))))</f>
        <v/>
      </c>
      <c r="F130" s="18" t="str">
        <f aca="false">IF($A130="","",MAX($E130,IF(COUNT($D$3:$D130)=0,0,MAX($D$3:$D130))))</f>
        <v/>
      </c>
      <c r="G130" s="18" t="str">
        <f aca="false">IF($A130="","",IF(input!$B$6="Static",input!$B$4,IF(input!$B$6="Trailing",$F130,$E130))-input!$B$5)</f>
        <v/>
      </c>
      <c r="H130" s="18" t="str">
        <f aca="false">IF($A130="","",$C130-$G130)</f>
        <v/>
      </c>
      <c r="I130" s="18" t="str">
        <f aca="false">IF($A130="","",IF(input!$B$8=0,$H130,MAX(0,input!$B$8+$B130)))</f>
        <v/>
      </c>
      <c r="J130" s="19" t="str">
        <f aca="false">IF($A130="","",IF($H130&lt;=0,0,INT(MIN($H130,$I130)/input!$B$7)))</f>
        <v/>
      </c>
      <c r="K130" s="20" t="str">
        <f aca="false">IF($A130="","",IF($C130&lt;=$G130,"失格",IF($J130&lt;=0,"停止","継続")))</f>
        <v/>
      </c>
    </row>
    <row r="131" customFormat="false" ht="15" hidden="false" customHeight="true" outlineLevel="0" collapsed="false">
      <c r="A131" s="16"/>
      <c r="B131" s="17"/>
      <c r="C131" s="18" t="str">
        <f aca="false">IF($A131="","",input!$B$4+SUM($B$3:$B131))</f>
        <v/>
      </c>
      <c r="D131" s="17"/>
      <c r="E131" s="18" t="str">
        <f aca="false">IF($A131="","",IF(ROW()=3,input!$B$4,MAX(input!$B$4,MAX($C$3:INDEX($C:$C,ROW()-1)))))</f>
        <v/>
      </c>
      <c r="F131" s="18" t="str">
        <f aca="false">IF($A131="","",MAX($E131,IF(COUNT($D$3:$D131)=0,0,MAX($D$3:$D131))))</f>
        <v/>
      </c>
      <c r="G131" s="18" t="str">
        <f aca="false">IF($A131="","",IF(input!$B$6="Static",input!$B$4,IF(input!$B$6="Trailing",$F131,$E131))-input!$B$5)</f>
        <v/>
      </c>
      <c r="H131" s="18" t="str">
        <f aca="false">IF($A131="","",$C131-$G131)</f>
        <v/>
      </c>
      <c r="I131" s="18" t="str">
        <f aca="false">IF($A131="","",IF(input!$B$8=0,$H131,MAX(0,input!$B$8+$B131)))</f>
        <v/>
      </c>
      <c r="J131" s="19" t="str">
        <f aca="false">IF($A131="","",IF($H131&lt;=0,0,INT(MIN($H131,$I131)/input!$B$7)))</f>
        <v/>
      </c>
      <c r="K131" s="20" t="str">
        <f aca="false">IF($A131="","",IF($C131&lt;=$G131,"失格",IF($J131&lt;=0,"停止","継続")))</f>
        <v/>
      </c>
    </row>
    <row r="132" customFormat="false" ht="15" hidden="false" customHeight="true" outlineLevel="0" collapsed="false">
      <c r="A132" s="16"/>
      <c r="B132" s="17"/>
      <c r="C132" s="18" t="str">
        <f aca="false">IF($A132="","",input!$B$4+SUM($B$3:$B132))</f>
        <v/>
      </c>
      <c r="D132" s="17"/>
      <c r="E132" s="18" t="str">
        <f aca="false">IF($A132="","",IF(ROW()=3,input!$B$4,MAX(input!$B$4,MAX($C$3:INDEX($C:$C,ROW()-1)))))</f>
        <v/>
      </c>
      <c r="F132" s="18" t="str">
        <f aca="false">IF($A132="","",MAX($E132,IF(COUNT($D$3:$D132)=0,0,MAX($D$3:$D132))))</f>
        <v/>
      </c>
      <c r="G132" s="18" t="str">
        <f aca="false">IF($A132="","",IF(input!$B$6="Static",input!$B$4,IF(input!$B$6="Trailing",$F132,$E132))-input!$B$5)</f>
        <v/>
      </c>
      <c r="H132" s="18" t="str">
        <f aca="false">IF($A132="","",$C132-$G132)</f>
        <v/>
      </c>
      <c r="I132" s="18" t="str">
        <f aca="false">IF($A132="","",IF(input!$B$8=0,$H132,MAX(0,input!$B$8+$B132)))</f>
        <v/>
      </c>
      <c r="J132" s="19" t="str">
        <f aca="false">IF($A132="","",IF($H132&lt;=0,0,INT(MIN($H132,$I132)/input!$B$7)))</f>
        <v/>
      </c>
      <c r="K132" s="20" t="str">
        <f aca="false">IF($A132="","",IF($C132&lt;=$G132,"失格",IF($J132&lt;=0,"停止","継続")))</f>
        <v/>
      </c>
    </row>
    <row r="133" customFormat="false" ht="15" hidden="false" customHeight="true" outlineLevel="0" collapsed="false">
      <c r="A133" s="16"/>
      <c r="B133" s="17"/>
      <c r="C133" s="18" t="str">
        <f aca="false">IF($A133="","",input!$B$4+SUM($B$3:$B133))</f>
        <v/>
      </c>
      <c r="D133" s="17"/>
      <c r="E133" s="18" t="str">
        <f aca="false">IF($A133="","",IF(ROW()=3,input!$B$4,MAX(input!$B$4,MAX($C$3:INDEX($C:$C,ROW()-1)))))</f>
        <v/>
      </c>
      <c r="F133" s="18" t="str">
        <f aca="false">IF($A133="","",MAX($E133,IF(COUNT($D$3:$D133)=0,0,MAX($D$3:$D133))))</f>
        <v/>
      </c>
      <c r="G133" s="18" t="str">
        <f aca="false">IF($A133="","",IF(input!$B$6="Static",input!$B$4,IF(input!$B$6="Trailing",$F133,$E133))-input!$B$5)</f>
        <v/>
      </c>
      <c r="H133" s="18" t="str">
        <f aca="false">IF($A133="","",$C133-$G133)</f>
        <v/>
      </c>
      <c r="I133" s="18" t="str">
        <f aca="false">IF($A133="","",IF(input!$B$8=0,$H133,MAX(0,input!$B$8+$B133)))</f>
        <v/>
      </c>
      <c r="J133" s="19" t="str">
        <f aca="false">IF($A133="","",IF($H133&lt;=0,0,INT(MIN($H133,$I133)/input!$B$7)))</f>
        <v/>
      </c>
      <c r="K133" s="20" t="str">
        <f aca="false">IF($A133="","",IF($C133&lt;=$G133,"失格",IF($J133&lt;=0,"停止","継続")))</f>
        <v/>
      </c>
    </row>
    <row r="134" customFormat="false" ht="15" hidden="false" customHeight="true" outlineLevel="0" collapsed="false">
      <c r="A134" s="16"/>
      <c r="B134" s="17"/>
      <c r="C134" s="18" t="str">
        <f aca="false">IF($A134="","",input!$B$4+SUM($B$3:$B134))</f>
        <v/>
      </c>
      <c r="D134" s="17"/>
      <c r="E134" s="18" t="str">
        <f aca="false">IF($A134="","",IF(ROW()=3,input!$B$4,MAX(input!$B$4,MAX($C$3:INDEX($C:$C,ROW()-1)))))</f>
        <v/>
      </c>
      <c r="F134" s="18" t="str">
        <f aca="false">IF($A134="","",MAX($E134,IF(COUNT($D$3:$D134)=0,0,MAX($D$3:$D134))))</f>
        <v/>
      </c>
      <c r="G134" s="18" t="str">
        <f aca="false">IF($A134="","",IF(input!$B$6="Static",input!$B$4,IF(input!$B$6="Trailing",$F134,$E134))-input!$B$5)</f>
        <v/>
      </c>
      <c r="H134" s="18" t="str">
        <f aca="false">IF($A134="","",$C134-$G134)</f>
        <v/>
      </c>
      <c r="I134" s="18" t="str">
        <f aca="false">IF($A134="","",IF(input!$B$8=0,$H134,MAX(0,input!$B$8+$B134)))</f>
        <v/>
      </c>
      <c r="J134" s="19" t="str">
        <f aca="false">IF($A134="","",IF($H134&lt;=0,0,INT(MIN($H134,$I134)/input!$B$7)))</f>
        <v/>
      </c>
      <c r="K134" s="20" t="str">
        <f aca="false">IF($A134="","",IF($C134&lt;=$G134,"失格",IF($J134&lt;=0,"停止","継続")))</f>
        <v/>
      </c>
    </row>
    <row r="135" customFormat="false" ht="15" hidden="false" customHeight="true" outlineLevel="0" collapsed="false">
      <c r="A135" s="16"/>
      <c r="B135" s="17"/>
      <c r="C135" s="18" t="str">
        <f aca="false">IF($A135="","",input!$B$4+SUM($B$3:$B135))</f>
        <v/>
      </c>
      <c r="D135" s="17"/>
      <c r="E135" s="18" t="str">
        <f aca="false">IF($A135="","",IF(ROW()=3,input!$B$4,MAX(input!$B$4,MAX($C$3:INDEX($C:$C,ROW()-1)))))</f>
        <v/>
      </c>
      <c r="F135" s="18" t="str">
        <f aca="false">IF($A135="","",MAX($E135,IF(COUNT($D$3:$D135)=0,0,MAX($D$3:$D135))))</f>
        <v/>
      </c>
      <c r="G135" s="18" t="str">
        <f aca="false">IF($A135="","",IF(input!$B$6="Static",input!$B$4,IF(input!$B$6="Trailing",$F135,$E135))-input!$B$5)</f>
        <v/>
      </c>
      <c r="H135" s="18" t="str">
        <f aca="false">IF($A135="","",$C135-$G135)</f>
        <v/>
      </c>
      <c r="I135" s="18" t="str">
        <f aca="false">IF($A135="","",IF(input!$B$8=0,$H135,MAX(0,input!$B$8+$B135)))</f>
        <v/>
      </c>
      <c r="J135" s="19" t="str">
        <f aca="false">IF($A135="","",IF($H135&lt;=0,0,INT(MIN($H135,$I135)/input!$B$7)))</f>
        <v/>
      </c>
      <c r="K135" s="20" t="str">
        <f aca="false">IF($A135="","",IF($C135&lt;=$G135,"失格",IF($J135&lt;=0,"停止","継続")))</f>
        <v/>
      </c>
    </row>
    <row r="136" customFormat="false" ht="15" hidden="false" customHeight="true" outlineLevel="0" collapsed="false">
      <c r="A136" s="16"/>
      <c r="B136" s="17"/>
      <c r="C136" s="18" t="str">
        <f aca="false">IF($A136="","",input!$B$4+SUM($B$3:$B136))</f>
        <v/>
      </c>
      <c r="D136" s="17"/>
      <c r="E136" s="18" t="str">
        <f aca="false">IF($A136="","",IF(ROW()=3,input!$B$4,MAX(input!$B$4,MAX($C$3:INDEX($C:$C,ROW()-1)))))</f>
        <v/>
      </c>
      <c r="F136" s="18" t="str">
        <f aca="false">IF($A136="","",MAX($E136,IF(COUNT($D$3:$D136)=0,0,MAX($D$3:$D136))))</f>
        <v/>
      </c>
      <c r="G136" s="18" t="str">
        <f aca="false">IF($A136="","",IF(input!$B$6="Static",input!$B$4,IF(input!$B$6="Trailing",$F136,$E136))-input!$B$5)</f>
        <v/>
      </c>
      <c r="H136" s="18" t="str">
        <f aca="false">IF($A136="","",$C136-$G136)</f>
        <v/>
      </c>
      <c r="I136" s="18" t="str">
        <f aca="false">IF($A136="","",IF(input!$B$8=0,$H136,MAX(0,input!$B$8+$B136)))</f>
        <v/>
      </c>
      <c r="J136" s="19" t="str">
        <f aca="false">IF($A136="","",IF($H136&lt;=0,0,INT(MIN($H136,$I136)/input!$B$7)))</f>
        <v/>
      </c>
      <c r="K136" s="20" t="str">
        <f aca="false">IF($A136="","",IF($C136&lt;=$G136,"失格",IF($J136&lt;=0,"停止","継続")))</f>
        <v/>
      </c>
    </row>
    <row r="137" customFormat="false" ht="15" hidden="false" customHeight="true" outlineLevel="0" collapsed="false">
      <c r="A137" s="16"/>
      <c r="B137" s="17"/>
      <c r="C137" s="18" t="str">
        <f aca="false">IF($A137="","",input!$B$4+SUM($B$3:$B137))</f>
        <v/>
      </c>
      <c r="D137" s="17"/>
      <c r="E137" s="18" t="str">
        <f aca="false">IF($A137="","",IF(ROW()=3,input!$B$4,MAX(input!$B$4,MAX($C$3:INDEX($C:$C,ROW()-1)))))</f>
        <v/>
      </c>
      <c r="F137" s="18" t="str">
        <f aca="false">IF($A137="","",MAX($E137,IF(COUNT($D$3:$D137)=0,0,MAX($D$3:$D137))))</f>
        <v/>
      </c>
      <c r="G137" s="18" t="str">
        <f aca="false">IF($A137="","",IF(input!$B$6="Static",input!$B$4,IF(input!$B$6="Trailing",$F137,$E137))-input!$B$5)</f>
        <v/>
      </c>
      <c r="H137" s="18" t="str">
        <f aca="false">IF($A137="","",$C137-$G137)</f>
        <v/>
      </c>
      <c r="I137" s="18" t="str">
        <f aca="false">IF($A137="","",IF(input!$B$8=0,$H137,MAX(0,input!$B$8+$B137)))</f>
        <v/>
      </c>
      <c r="J137" s="19" t="str">
        <f aca="false">IF($A137="","",IF($H137&lt;=0,0,INT(MIN($H137,$I137)/input!$B$7)))</f>
        <v/>
      </c>
      <c r="K137" s="20" t="str">
        <f aca="false">IF($A137="","",IF($C137&lt;=$G137,"失格",IF($J137&lt;=0,"停止","継続")))</f>
        <v/>
      </c>
    </row>
    <row r="138" customFormat="false" ht="15" hidden="false" customHeight="true" outlineLevel="0" collapsed="false">
      <c r="A138" s="16"/>
      <c r="B138" s="17"/>
      <c r="C138" s="18" t="str">
        <f aca="false">IF($A138="","",input!$B$4+SUM($B$3:$B138))</f>
        <v/>
      </c>
      <c r="D138" s="17"/>
      <c r="E138" s="18" t="str">
        <f aca="false">IF($A138="","",IF(ROW()=3,input!$B$4,MAX(input!$B$4,MAX($C$3:INDEX($C:$C,ROW()-1)))))</f>
        <v/>
      </c>
      <c r="F138" s="18" t="str">
        <f aca="false">IF($A138="","",MAX($E138,IF(COUNT($D$3:$D138)=0,0,MAX($D$3:$D138))))</f>
        <v/>
      </c>
      <c r="G138" s="18" t="str">
        <f aca="false">IF($A138="","",IF(input!$B$6="Static",input!$B$4,IF(input!$B$6="Trailing",$F138,$E138))-input!$B$5)</f>
        <v/>
      </c>
      <c r="H138" s="18" t="str">
        <f aca="false">IF($A138="","",$C138-$G138)</f>
        <v/>
      </c>
      <c r="I138" s="18" t="str">
        <f aca="false">IF($A138="","",IF(input!$B$8=0,$H138,MAX(0,input!$B$8+$B138)))</f>
        <v/>
      </c>
      <c r="J138" s="19" t="str">
        <f aca="false">IF($A138="","",IF($H138&lt;=0,0,INT(MIN($H138,$I138)/input!$B$7)))</f>
        <v/>
      </c>
      <c r="K138" s="20" t="str">
        <f aca="false">IF($A138="","",IF($C138&lt;=$G138,"失格",IF($J138&lt;=0,"停止","継続")))</f>
        <v/>
      </c>
    </row>
    <row r="139" customFormat="false" ht="15" hidden="false" customHeight="true" outlineLevel="0" collapsed="false">
      <c r="A139" s="16"/>
      <c r="B139" s="17"/>
      <c r="C139" s="18" t="str">
        <f aca="false">IF($A139="","",input!$B$4+SUM($B$3:$B139))</f>
        <v/>
      </c>
      <c r="D139" s="17"/>
      <c r="E139" s="18" t="str">
        <f aca="false">IF($A139="","",IF(ROW()=3,input!$B$4,MAX(input!$B$4,MAX($C$3:INDEX($C:$C,ROW()-1)))))</f>
        <v/>
      </c>
      <c r="F139" s="18" t="str">
        <f aca="false">IF($A139="","",MAX($E139,IF(COUNT($D$3:$D139)=0,0,MAX($D$3:$D139))))</f>
        <v/>
      </c>
      <c r="G139" s="18" t="str">
        <f aca="false">IF($A139="","",IF(input!$B$6="Static",input!$B$4,IF(input!$B$6="Trailing",$F139,$E139))-input!$B$5)</f>
        <v/>
      </c>
      <c r="H139" s="18" t="str">
        <f aca="false">IF($A139="","",$C139-$G139)</f>
        <v/>
      </c>
      <c r="I139" s="18" t="str">
        <f aca="false">IF($A139="","",IF(input!$B$8=0,$H139,MAX(0,input!$B$8+$B139)))</f>
        <v/>
      </c>
      <c r="J139" s="19" t="str">
        <f aca="false">IF($A139="","",IF($H139&lt;=0,0,INT(MIN($H139,$I139)/input!$B$7)))</f>
        <v/>
      </c>
      <c r="K139" s="20" t="str">
        <f aca="false">IF($A139="","",IF($C139&lt;=$G139,"失格",IF($J139&lt;=0,"停止","継続")))</f>
        <v/>
      </c>
    </row>
    <row r="140" customFormat="false" ht="15" hidden="false" customHeight="true" outlineLevel="0" collapsed="false">
      <c r="A140" s="16"/>
      <c r="B140" s="17"/>
      <c r="C140" s="18" t="str">
        <f aca="false">IF($A140="","",input!$B$4+SUM($B$3:$B140))</f>
        <v/>
      </c>
      <c r="D140" s="17"/>
      <c r="E140" s="18" t="str">
        <f aca="false">IF($A140="","",IF(ROW()=3,input!$B$4,MAX(input!$B$4,MAX($C$3:INDEX($C:$C,ROW()-1)))))</f>
        <v/>
      </c>
      <c r="F140" s="18" t="str">
        <f aca="false">IF($A140="","",MAX($E140,IF(COUNT($D$3:$D140)=0,0,MAX($D$3:$D140))))</f>
        <v/>
      </c>
      <c r="G140" s="18" t="str">
        <f aca="false">IF($A140="","",IF(input!$B$6="Static",input!$B$4,IF(input!$B$6="Trailing",$F140,$E140))-input!$B$5)</f>
        <v/>
      </c>
      <c r="H140" s="18" t="str">
        <f aca="false">IF($A140="","",$C140-$G140)</f>
        <v/>
      </c>
      <c r="I140" s="18" t="str">
        <f aca="false">IF($A140="","",IF(input!$B$8=0,$H140,MAX(0,input!$B$8+$B140)))</f>
        <v/>
      </c>
      <c r="J140" s="19" t="str">
        <f aca="false">IF($A140="","",IF($H140&lt;=0,0,INT(MIN($H140,$I140)/input!$B$7)))</f>
        <v/>
      </c>
      <c r="K140" s="20" t="str">
        <f aca="false">IF($A140="","",IF($C140&lt;=$G140,"失格",IF($J140&lt;=0,"停止","継続")))</f>
        <v/>
      </c>
    </row>
    <row r="141" customFormat="false" ht="15" hidden="false" customHeight="true" outlineLevel="0" collapsed="false">
      <c r="A141" s="16"/>
      <c r="B141" s="17"/>
      <c r="C141" s="18" t="str">
        <f aca="false">IF($A141="","",input!$B$4+SUM($B$3:$B141))</f>
        <v/>
      </c>
      <c r="D141" s="17"/>
      <c r="E141" s="18" t="str">
        <f aca="false">IF($A141="","",IF(ROW()=3,input!$B$4,MAX(input!$B$4,MAX($C$3:INDEX($C:$C,ROW()-1)))))</f>
        <v/>
      </c>
      <c r="F141" s="18" t="str">
        <f aca="false">IF($A141="","",MAX($E141,IF(COUNT($D$3:$D141)=0,0,MAX($D$3:$D141))))</f>
        <v/>
      </c>
      <c r="G141" s="18" t="str">
        <f aca="false">IF($A141="","",IF(input!$B$6="Static",input!$B$4,IF(input!$B$6="Trailing",$F141,$E141))-input!$B$5)</f>
        <v/>
      </c>
      <c r="H141" s="18" t="str">
        <f aca="false">IF($A141="","",$C141-$G141)</f>
        <v/>
      </c>
      <c r="I141" s="18" t="str">
        <f aca="false">IF($A141="","",IF(input!$B$8=0,$H141,MAX(0,input!$B$8+$B141)))</f>
        <v/>
      </c>
      <c r="J141" s="19" t="str">
        <f aca="false">IF($A141="","",IF($H141&lt;=0,0,INT(MIN($H141,$I141)/input!$B$7)))</f>
        <v/>
      </c>
      <c r="K141" s="20" t="str">
        <f aca="false">IF($A141="","",IF($C141&lt;=$G141,"失格",IF($J141&lt;=0,"停止","継続")))</f>
        <v/>
      </c>
    </row>
    <row r="142" customFormat="false" ht="15" hidden="false" customHeight="true" outlineLevel="0" collapsed="false">
      <c r="A142" s="16"/>
      <c r="B142" s="17"/>
      <c r="C142" s="18" t="str">
        <f aca="false">IF($A142="","",input!$B$4+SUM($B$3:$B142))</f>
        <v/>
      </c>
      <c r="D142" s="17"/>
      <c r="E142" s="18" t="str">
        <f aca="false">IF($A142="","",IF(ROW()=3,input!$B$4,MAX(input!$B$4,MAX($C$3:INDEX($C:$C,ROW()-1)))))</f>
        <v/>
      </c>
      <c r="F142" s="18" t="str">
        <f aca="false">IF($A142="","",MAX($E142,IF(COUNT($D$3:$D142)=0,0,MAX($D$3:$D142))))</f>
        <v/>
      </c>
      <c r="G142" s="18" t="str">
        <f aca="false">IF($A142="","",IF(input!$B$6="Static",input!$B$4,IF(input!$B$6="Trailing",$F142,$E142))-input!$B$5)</f>
        <v/>
      </c>
      <c r="H142" s="18" t="str">
        <f aca="false">IF($A142="","",$C142-$G142)</f>
        <v/>
      </c>
      <c r="I142" s="18" t="str">
        <f aca="false">IF($A142="","",IF(input!$B$8=0,$H142,MAX(0,input!$B$8+$B142)))</f>
        <v/>
      </c>
      <c r="J142" s="19" t="str">
        <f aca="false">IF($A142="","",IF($H142&lt;=0,0,INT(MIN($H142,$I142)/input!$B$7)))</f>
        <v/>
      </c>
      <c r="K142" s="20" t="str">
        <f aca="false">IF($A142="","",IF($C142&lt;=$G142,"失格",IF($J142&lt;=0,"停止","継続")))</f>
        <v/>
      </c>
    </row>
    <row r="143" customFormat="false" ht="15" hidden="false" customHeight="true" outlineLevel="0" collapsed="false">
      <c r="A143" s="16"/>
      <c r="B143" s="17"/>
      <c r="C143" s="18" t="str">
        <f aca="false">IF($A143="","",input!$B$4+SUM($B$3:$B143))</f>
        <v/>
      </c>
      <c r="D143" s="17"/>
      <c r="E143" s="18" t="str">
        <f aca="false">IF($A143="","",IF(ROW()=3,input!$B$4,MAX(input!$B$4,MAX($C$3:INDEX($C:$C,ROW()-1)))))</f>
        <v/>
      </c>
      <c r="F143" s="18" t="str">
        <f aca="false">IF($A143="","",MAX($E143,IF(COUNT($D$3:$D143)=0,0,MAX($D$3:$D143))))</f>
        <v/>
      </c>
      <c r="G143" s="18" t="str">
        <f aca="false">IF($A143="","",IF(input!$B$6="Static",input!$B$4,IF(input!$B$6="Trailing",$F143,$E143))-input!$B$5)</f>
        <v/>
      </c>
      <c r="H143" s="18" t="str">
        <f aca="false">IF($A143="","",$C143-$G143)</f>
        <v/>
      </c>
      <c r="I143" s="18" t="str">
        <f aca="false">IF($A143="","",IF(input!$B$8=0,$H143,MAX(0,input!$B$8+$B143)))</f>
        <v/>
      </c>
      <c r="J143" s="19" t="str">
        <f aca="false">IF($A143="","",IF($H143&lt;=0,0,INT(MIN($H143,$I143)/input!$B$7)))</f>
        <v/>
      </c>
      <c r="K143" s="20" t="str">
        <f aca="false">IF($A143="","",IF($C143&lt;=$G143,"失格",IF($J143&lt;=0,"停止","継続")))</f>
        <v/>
      </c>
    </row>
    <row r="144" customFormat="false" ht="15" hidden="false" customHeight="true" outlineLevel="0" collapsed="false">
      <c r="A144" s="16"/>
      <c r="B144" s="17"/>
      <c r="C144" s="18" t="str">
        <f aca="false">IF($A144="","",input!$B$4+SUM($B$3:$B144))</f>
        <v/>
      </c>
      <c r="D144" s="17"/>
      <c r="E144" s="18" t="str">
        <f aca="false">IF($A144="","",IF(ROW()=3,input!$B$4,MAX(input!$B$4,MAX($C$3:INDEX($C:$C,ROW()-1)))))</f>
        <v/>
      </c>
      <c r="F144" s="18" t="str">
        <f aca="false">IF($A144="","",MAX($E144,IF(COUNT($D$3:$D144)=0,0,MAX($D$3:$D144))))</f>
        <v/>
      </c>
      <c r="G144" s="18" t="str">
        <f aca="false">IF($A144="","",IF(input!$B$6="Static",input!$B$4,IF(input!$B$6="Trailing",$F144,$E144))-input!$B$5)</f>
        <v/>
      </c>
      <c r="H144" s="18" t="str">
        <f aca="false">IF($A144="","",$C144-$G144)</f>
        <v/>
      </c>
      <c r="I144" s="18" t="str">
        <f aca="false">IF($A144="","",IF(input!$B$8=0,$H144,MAX(0,input!$B$8+$B144)))</f>
        <v/>
      </c>
      <c r="J144" s="19" t="str">
        <f aca="false">IF($A144="","",IF($H144&lt;=0,0,INT(MIN($H144,$I144)/input!$B$7)))</f>
        <v/>
      </c>
      <c r="K144" s="20" t="str">
        <f aca="false">IF($A144="","",IF($C144&lt;=$G144,"失格",IF($J144&lt;=0,"停止","継続")))</f>
        <v/>
      </c>
    </row>
    <row r="145" customFormat="false" ht="15" hidden="false" customHeight="true" outlineLevel="0" collapsed="false">
      <c r="A145" s="16"/>
      <c r="B145" s="17"/>
      <c r="C145" s="18" t="str">
        <f aca="false">IF($A145="","",input!$B$4+SUM($B$3:$B145))</f>
        <v/>
      </c>
      <c r="D145" s="17"/>
      <c r="E145" s="18" t="str">
        <f aca="false">IF($A145="","",IF(ROW()=3,input!$B$4,MAX(input!$B$4,MAX($C$3:INDEX($C:$C,ROW()-1)))))</f>
        <v/>
      </c>
      <c r="F145" s="18" t="str">
        <f aca="false">IF($A145="","",MAX($E145,IF(COUNT($D$3:$D145)=0,0,MAX($D$3:$D145))))</f>
        <v/>
      </c>
      <c r="G145" s="18" t="str">
        <f aca="false">IF($A145="","",IF(input!$B$6="Static",input!$B$4,IF(input!$B$6="Trailing",$F145,$E145))-input!$B$5)</f>
        <v/>
      </c>
      <c r="H145" s="18" t="str">
        <f aca="false">IF($A145="","",$C145-$G145)</f>
        <v/>
      </c>
      <c r="I145" s="18" t="str">
        <f aca="false">IF($A145="","",IF(input!$B$8=0,$H145,MAX(0,input!$B$8+$B145)))</f>
        <v/>
      </c>
      <c r="J145" s="19" t="str">
        <f aca="false">IF($A145="","",IF($H145&lt;=0,0,INT(MIN($H145,$I145)/input!$B$7)))</f>
        <v/>
      </c>
      <c r="K145" s="20" t="str">
        <f aca="false">IF($A145="","",IF($C145&lt;=$G145,"失格",IF($J145&lt;=0,"停止","継続")))</f>
        <v/>
      </c>
    </row>
    <row r="146" customFormat="false" ht="15" hidden="false" customHeight="true" outlineLevel="0" collapsed="false">
      <c r="A146" s="16"/>
      <c r="B146" s="17"/>
      <c r="C146" s="18" t="str">
        <f aca="false">IF($A146="","",input!$B$4+SUM($B$3:$B146))</f>
        <v/>
      </c>
      <c r="D146" s="17"/>
      <c r="E146" s="18" t="str">
        <f aca="false">IF($A146="","",IF(ROW()=3,input!$B$4,MAX(input!$B$4,MAX($C$3:INDEX($C:$C,ROW()-1)))))</f>
        <v/>
      </c>
      <c r="F146" s="18" t="str">
        <f aca="false">IF($A146="","",MAX($E146,IF(COUNT($D$3:$D146)=0,0,MAX($D$3:$D146))))</f>
        <v/>
      </c>
      <c r="G146" s="18" t="str">
        <f aca="false">IF($A146="","",IF(input!$B$6="Static",input!$B$4,IF(input!$B$6="Trailing",$F146,$E146))-input!$B$5)</f>
        <v/>
      </c>
      <c r="H146" s="18" t="str">
        <f aca="false">IF($A146="","",$C146-$G146)</f>
        <v/>
      </c>
      <c r="I146" s="18" t="str">
        <f aca="false">IF($A146="","",IF(input!$B$8=0,$H146,MAX(0,input!$B$8+$B146)))</f>
        <v/>
      </c>
      <c r="J146" s="19" t="str">
        <f aca="false">IF($A146="","",IF($H146&lt;=0,0,INT(MIN($H146,$I146)/input!$B$7)))</f>
        <v/>
      </c>
      <c r="K146" s="20" t="str">
        <f aca="false">IF($A146="","",IF($C146&lt;=$G146,"失格",IF($J146&lt;=0,"停止","継続")))</f>
        <v/>
      </c>
    </row>
    <row r="147" customFormat="false" ht="15" hidden="false" customHeight="true" outlineLevel="0" collapsed="false">
      <c r="A147" s="16"/>
      <c r="B147" s="17"/>
      <c r="C147" s="18" t="str">
        <f aca="false">IF($A147="","",input!$B$4+SUM($B$3:$B147))</f>
        <v/>
      </c>
      <c r="D147" s="17"/>
      <c r="E147" s="18" t="str">
        <f aca="false">IF($A147="","",IF(ROW()=3,input!$B$4,MAX(input!$B$4,MAX($C$3:INDEX($C:$C,ROW()-1)))))</f>
        <v/>
      </c>
      <c r="F147" s="18" t="str">
        <f aca="false">IF($A147="","",MAX($E147,IF(COUNT($D$3:$D147)=0,0,MAX($D$3:$D147))))</f>
        <v/>
      </c>
      <c r="G147" s="18" t="str">
        <f aca="false">IF($A147="","",IF(input!$B$6="Static",input!$B$4,IF(input!$B$6="Trailing",$F147,$E147))-input!$B$5)</f>
        <v/>
      </c>
      <c r="H147" s="18" t="str">
        <f aca="false">IF($A147="","",$C147-$G147)</f>
        <v/>
      </c>
      <c r="I147" s="18" t="str">
        <f aca="false">IF($A147="","",IF(input!$B$8=0,$H147,MAX(0,input!$B$8+$B147)))</f>
        <v/>
      </c>
      <c r="J147" s="19" t="str">
        <f aca="false">IF($A147="","",IF($H147&lt;=0,0,INT(MIN($H147,$I147)/input!$B$7)))</f>
        <v/>
      </c>
      <c r="K147" s="20" t="str">
        <f aca="false">IF($A147="","",IF($C147&lt;=$G147,"失格",IF($J147&lt;=0,"停止","継続")))</f>
        <v/>
      </c>
    </row>
    <row r="148" customFormat="false" ht="15" hidden="false" customHeight="true" outlineLevel="0" collapsed="false">
      <c r="A148" s="16"/>
      <c r="B148" s="17"/>
      <c r="C148" s="18" t="str">
        <f aca="false">IF($A148="","",input!$B$4+SUM($B$3:$B148))</f>
        <v/>
      </c>
      <c r="D148" s="17"/>
      <c r="E148" s="18" t="str">
        <f aca="false">IF($A148="","",IF(ROW()=3,input!$B$4,MAX(input!$B$4,MAX($C$3:INDEX($C:$C,ROW()-1)))))</f>
        <v/>
      </c>
      <c r="F148" s="18" t="str">
        <f aca="false">IF($A148="","",MAX($E148,IF(COUNT($D$3:$D148)=0,0,MAX($D$3:$D148))))</f>
        <v/>
      </c>
      <c r="G148" s="18" t="str">
        <f aca="false">IF($A148="","",IF(input!$B$6="Static",input!$B$4,IF(input!$B$6="Trailing",$F148,$E148))-input!$B$5)</f>
        <v/>
      </c>
      <c r="H148" s="18" t="str">
        <f aca="false">IF($A148="","",$C148-$G148)</f>
        <v/>
      </c>
      <c r="I148" s="18" t="str">
        <f aca="false">IF($A148="","",IF(input!$B$8=0,$H148,MAX(0,input!$B$8+$B148)))</f>
        <v/>
      </c>
      <c r="J148" s="19" t="str">
        <f aca="false">IF($A148="","",IF($H148&lt;=0,0,INT(MIN($H148,$I148)/input!$B$7)))</f>
        <v/>
      </c>
      <c r="K148" s="20" t="str">
        <f aca="false">IF($A148="","",IF($C148&lt;=$G148,"失格",IF($J148&lt;=0,"停止","継続")))</f>
        <v/>
      </c>
    </row>
    <row r="149" customFormat="false" ht="15" hidden="false" customHeight="true" outlineLevel="0" collapsed="false">
      <c r="A149" s="16"/>
      <c r="B149" s="17"/>
      <c r="C149" s="18" t="str">
        <f aca="false">IF($A149="","",input!$B$4+SUM($B$3:$B149))</f>
        <v/>
      </c>
      <c r="D149" s="17"/>
      <c r="E149" s="18" t="str">
        <f aca="false">IF($A149="","",IF(ROW()=3,input!$B$4,MAX(input!$B$4,MAX($C$3:INDEX($C:$C,ROW()-1)))))</f>
        <v/>
      </c>
      <c r="F149" s="18" t="str">
        <f aca="false">IF($A149="","",MAX($E149,IF(COUNT($D$3:$D149)=0,0,MAX($D$3:$D149))))</f>
        <v/>
      </c>
      <c r="G149" s="18" t="str">
        <f aca="false">IF($A149="","",IF(input!$B$6="Static",input!$B$4,IF(input!$B$6="Trailing",$F149,$E149))-input!$B$5)</f>
        <v/>
      </c>
      <c r="H149" s="18" t="str">
        <f aca="false">IF($A149="","",$C149-$G149)</f>
        <v/>
      </c>
      <c r="I149" s="18" t="str">
        <f aca="false">IF($A149="","",IF(input!$B$8=0,$H149,MAX(0,input!$B$8+$B149)))</f>
        <v/>
      </c>
      <c r="J149" s="19" t="str">
        <f aca="false">IF($A149="","",IF($H149&lt;=0,0,INT(MIN($H149,$I149)/input!$B$7)))</f>
        <v/>
      </c>
      <c r="K149" s="20" t="str">
        <f aca="false">IF($A149="","",IF($C149&lt;=$G149,"失格",IF($J149&lt;=0,"停止","継続")))</f>
        <v/>
      </c>
    </row>
    <row r="150" customFormat="false" ht="15" hidden="false" customHeight="true" outlineLevel="0" collapsed="false">
      <c r="A150" s="16"/>
      <c r="B150" s="17"/>
      <c r="C150" s="18" t="str">
        <f aca="false">IF($A150="","",input!$B$4+SUM($B$3:$B150))</f>
        <v/>
      </c>
      <c r="D150" s="17"/>
      <c r="E150" s="18" t="str">
        <f aca="false">IF($A150="","",IF(ROW()=3,input!$B$4,MAX(input!$B$4,MAX($C$3:INDEX($C:$C,ROW()-1)))))</f>
        <v/>
      </c>
      <c r="F150" s="18" t="str">
        <f aca="false">IF($A150="","",MAX($E150,IF(COUNT($D$3:$D150)=0,0,MAX($D$3:$D150))))</f>
        <v/>
      </c>
      <c r="G150" s="18" t="str">
        <f aca="false">IF($A150="","",IF(input!$B$6="Static",input!$B$4,IF(input!$B$6="Trailing",$F150,$E150))-input!$B$5)</f>
        <v/>
      </c>
      <c r="H150" s="18" t="str">
        <f aca="false">IF($A150="","",$C150-$G150)</f>
        <v/>
      </c>
      <c r="I150" s="18" t="str">
        <f aca="false">IF($A150="","",IF(input!$B$8=0,$H150,MAX(0,input!$B$8+$B150)))</f>
        <v/>
      </c>
      <c r="J150" s="19" t="str">
        <f aca="false">IF($A150="","",IF($H150&lt;=0,0,INT(MIN($H150,$I150)/input!$B$7)))</f>
        <v/>
      </c>
      <c r="K150" s="20" t="str">
        <f aca="false">IF($A150="","",IF($C150&lt;=$G150,"失格",IF($J150&lt;=0,"停止","継続")))</f>
        <v/>
      </c>
    </row>
    <row r="151" customFormat="false" ht="15" hidden="false" customHeight="true" outlineLevel="0" collapsed="false">
      <c r="A151" s="16"/>
      <c r="B151" s="17"/>
      <c r="C151" s="18" t="str">
        <f aca="false">IF($A151="","",input!$B$4+SUM($B$3:$B151))</f>
        <v/>
      </c>
      <c r="D151" s="17"/>
      <c r="E151" s="18" t="str">
        <f aca="false">IF($A151="","",IF(ROW()=3,input!$B$4,MAX(input!$B$4,MAX($C$3:INDEX($C:$C,ROW()-1)))))</f>
        <v/>
      </c>
      <c r="F151" s="18" t="str">
        <f aca="false">IF($A151="","",MAX($E151,IF(COUNT($D$3:$D151)=0,0,MAX($D$3:$D151))))</f>
        <v/>
      </c>
      <c r="G151" s="18" t="str">
        <f aca="false">IF($A151="","",IF(input!$B$6="Static",input!$B$4,IF(input!$B$6="Trailing",$F151,$E151))-input!$B$5)</f>
        <v/>
      </c>
      <c r="H151" s="18" t="str">
        <f aca="false">IF($A151="","",$C151-$G151)</f>
        <v/>
      </c>
      <c r="I151" s="18" t="str">
        <f aca="false">IF($A151="","",IF(input!$B$8=0,$H151,MAX(0,input!$B$8+$B151)))</f>
        <v/>
      </c>
      <c r="J151" s="19" t="str">
        <f aca="false">IF($A151="","",IF($H151&lt;=0,0,INT(MIN($H151,$I151)/input!$B$7)))</f>
        <v/>
      </c>
      <c r="K151" s="20" t="str">
        <f aca="false">IF($A151="","",IF($C151&lt;=$G151,"失格",IF($J151&lt;=0,"停止","継続")))</f>
        <v/>
      </c>
    </row>
    <row r="152" customFormat="false" ht="15" hidden="false" customHeight="true" outlineLevel="0" collapsed="false">
      <c r="A152" s="16"/>
      <c r="B152" s="17"/>
      <c r="C152" s="18" t="str">
        <f aca="false">IF($A152="","",input!$B$4+SUM($B$3:$B152))</f>
        <v/>
      </c>
      <c r="D152" s="17"/>
      <c r="E152" s="18" t="str">
        <f aca="false">IF($A152="","",IF(ROW()=3,input!$B$4,MAX(input!$B$4,MAX($C$3:INDEX($C:$C,ROW()-1)))))</f>
        <v/>
      </c>
      <c r="F152" s="18" t="str">
        <f aca="false">IF($A152="","",MAX($E152,IF(COUNT($D$3:$D152)=0,0,MAX($D$3:$D152))))</f>
        <v/>
      </c>
      <c r="G152" s="18" t="str">
        <f aca="false">IF($A152="","",IF(input!$B$6="Static",input!$B$4,IF(input!$B$6="Trailing",$F152,$E152))-input!$B$5)</f>
        <v/>
      </c>
      <c r="H152" s="18" t="str">
        <f aca="false">IF($A152="","",$C152-$G152)</f>
        <v/>
      </c>
      <c r="I152" s="18" t="str">
        <f aca="false">IF($A152="","",IF(input!$B$8=0,$H152,MAX(0,input!$B$8+$B152)))</f>
        <v/>
      </c>
      <c r="J152" s="19" t="str">
        <f aca="false">IF($A152="","",IF($H152&lt;=0,0,INT(MIN($H152,$I152)/input!$B$7)))</f>
        <v/>
      </c>
      <c r="K152" s="20" t="str">
        <f aca="false">IF($A152="","",IF($C152&lt;=$G152,"失格",IF($J152&lt;=0,"停止","継続")))</f>
        <v/>
      </c>
    </row>
    <row r="153" customFormat="false" ht="15" hidden="false" customHeight="true" outlineLevel="0" collapsed="false">
      <c r="A153" s="16"/>
      <c r="B153" s="17"/>
      <c r="C153" s="18" t="str">
        <f aca="false">IF($A153="","",input!$B$4+SUM($B$3:$B153))</f>
        <v/>
      </c>
      <c r="D153" s="17"/>
      <c r="E153" s="18" t="str">
        <f aca="false">IF($A153="","",IF(ROW()=3,input!$B$4,MAX(input!$B$4,MAX($C$3:INDEX($C:$C,ROW()-1)))))</f>
        <v/>
      </c>
      <c r="F153" s="18" t="str">
        <f aca="false">IF($A153="","",MAX($E153,IF(COUNT($D$3:$D153)=0,0,MAX($D$3:$D153))))</f>
        <v/>
      </c>
      <c r="G153" s="18" t="str">
        <f aca="false">IF($A153="","",IF(input!$B$6="Static",input!$B$4,IF(input!$B$6="Trailing",$F153,$E153))-input!$B$5)</f>
        <v/>
      </c>
      <c r="H153" s="18" t="str">
        <f aca="false">IF($A153="","",$C153-$G153)</f>
        <v/>
      </c>
      <c r="I153" s="18" t="str">
        <f aca="false">IF($A153="","",IF(input!$B$8=0,$H153,MAX(0,input!$B$8+$B153)))</f>
        <v/>
      </c>
      <c r="J153" s="19" t="str">
        <f aca="false">IF($A153="","",IF($H153&lt;=0,0,INT(MIN($H153,$I153)/input!$B$7)))</f>
        <v/>
      </c>
      <c r="K153" s="20" t="str">
        <f aca="false">IF($A153="","",IF($C153&lt;=$G153,"失格",IF($J153&lt;=0,"停止","継続")))</f>
        <v/>
      </c>
    </row>
    <row r="154" customFormat="false" ht="15" hidden="false" customHeight="true" outlineLevel="0" collapsed="false">
      <c r="A154" s="16"/>
      <c r="B154" s="17"/>
      <c r="C154" s="18" t="str">
        <f aca="false">IF($A154="","",input!$B$4+SUM($B$3:$B154))</f>
        <v/>
      </c>
      <c r="D154" s="17"/>
      <c r="E154" s="18" t="str">
        <f aca="false">IF($A154="","",IF(ROW()=3,input!$B$4,MAX(input!$B$4,MAX($C$3:INDEX($C:$C,ROW()-1)))))</f>
        <v/>
      </c>
      <c r="F154" s="18" t="str">
        <f aca="false">IF($A154="","",MAX($E154,IF(COUNT($D$3:$D154)=0,0,MAX($D$3:$D154))))</f>
        <v/>
      </c>
      <c r="G154" s="18" t="str">
        <f aca="false">IF($A154="","",IF(input!$B$6="Static",input!$B$4,IF(input!$B$6="Trailing",$F154,$E154))-input!$B$5)</f>
        <v/>
      </c>
      <c r="H154" s="18" t="str">
        <f aca="false">IF($A154="","",$C154-$G154)</f>
        <v/>
      </c>
      <c r="I154" s="18" t="str">
        <f aca="false">IF($A154="","",IF(input!$B$8=0,$H154,MAX(0,input!$B$8+$B154)))</f>
        <v/>
      </c>
      <c r="J154" s="19" t="str">
        <f aca="false">IF($A154="","",IF($H154&lt;=0,0,INT(MIN($H154,$I154)/input!$B$7)))</f>
        <v/>
      </c>
      <c r="K154" s="20" t="str">
        <f aca="false">IF($A154="","",IF($C154&lt;=$G154,"失格",IF($J154&lt;=0,"停止","継続")))</f>
        <v/>
      </c>
    </row>
    <row r="155" customFormat="false" ht="15" hidden="false" customHeight="true" outlineLevel="0" collapsed="false">
      <c r="A155" s="16"/>
      <c r="B155" s="17"/>
      <c r="C155" s="18" t="str">
        <f aca="false">IF($A155="","",input!$B$4+SUM($B$3:$B155))</f>
        <v/>
      </c>
      <c r="D155" s="17"/>
      <c r="E155" s="18" t="str">
        <f aca="false">IF($A155="","",IF(ROW()=3,input!$B$4,MAX(input!$B$4,MAX($C$3:INDEX($C:$C,ROW()-1)))))</f>
        <v/>
      </c>
      <c r="F155" s="18" t="str">
        <f aca="false">IF($A155="","",MAX($E155,IF(COUNT($D$3:$D155)=0,0,MAX($D$3:$D155))))</f>
        <v/>
      </c>
      <c r="G155" s="18" t="str">
        <f aca="false">IF($A155="","",IF(input!$B$6="Static",input!$B$4,IF(input!$B$6="Trailing",$F155,$E155))-input!$B$5)</f>
        <v/>
      </c>
      <c r="H155" s="18" t="str">
        <f aca="false">IF($A155="","",$C155-$G155)</f>
        <v/>
      </c>
      <c r="I155" s="18" t="str">
        <f aca="false">IF($A155="","",IF(input!$B$8=0,$H155,MAX(0,input!$B$8+$B155)))</f>
        <v/>
      </c>
      <c r="J155" s="19" t="str">
        <f aca="false">IF($A155="","",IF($H155&lt;=0,0,INT(MIN($H155,$I155)/input!$B$7)))</f>
        <v/>
      </c>
      <c r="K155" s="20" t="str">
        <f aca="false">IF($A155="","",IF($C155&lt;=$G155,"失格",IF($J155&lt;=0,"停止","継続")))</f>
        <v/>
      </c>
    </row>
    <row r="156" customFormat="false" ht="15" hidden="false" customHeight="true" outlineLevel="0" collapsed="false">
      <c r="A156" s="16"/>
      <c r="B156" s="17"/>
      <c r="C156" s="18" t="str">
        <f aca="false">IF($A156="","",input!$B$4+SUM($B$3:$B156))</f>
        <v/>
      </c>
      <c r="D156" s="17"/>
      <c r="E156" s="18" t="str">
        <f aca="false">IF($A156="","",IF(ROW()=3,input!$B$4,MAX(input!$B$4,MAX($C$3:INDEX($C:$C,ROW()-1)))))</f>
        <v/>
      </c>
      <c r="F156" s="18" t="str">
        <f aca="false">IF($A156="","",MAX($E156,IF(COUNT($D$3:$D156)=0,0,MAX($D$3:$D156))))</f>
        <v/>
      </c>
      <c r="G156" s="18" t="str">
        <f aca="false">IF($A156="","",IF(input!$B$6="Static",input!$B$4,IF(input!$B$6="Trailing",$F156,$E156))-input!$B$5)</f>
        <v/>
      </c>
      <c r="H156" s="18" t="str">
        <f aca="false">IF($A156="","",$C156-$G156)</f>
        <v/>
      </c>
      <c r="I156" s="18" t="str">
        <f aca="false">IF($A156="","",IF(input!$B$8=0,$H156,MAX(0,input!$B$8+$B156)))</f>
        <v/>
      </c>
      <c r="J156" s="19" t="str">
        <f aca="false">IF($A156="","",IF($H156&lt;=0,0,INT(MIN($H156,$I156)/input!$B$7)))</f>
        <v/>
      </c>
      <c r="K156" s="20" t="str">
        <f aca="false">IF($A156="","",IF($C156&lt;=$G156,"失格",IF($J156&lt;=0,"停止","継続")))</f>
        <v/>
      </c>
    </row>
    <row r="157" customFormat="false" ht="15" hidden="false" customHeight="true" outlineLevel="0" collapsed="false">
      <c r="A157" s="16"/>
      <c r="B157" s="17"/>
      <c r="C157" s="18" t="str">
        <f aca="false">IF($A157="","",input!$B$4+SUM($B$3:$B157))</f>
        <v/>
      </c>
      <c r="D157" s="17"/>
      <c r="E157" s="18" t="str">
        <f aca="false">IF($A157="","",IF(ROW()=3,input!$B$4,MAX(input!$B$4,MAX($C$3:INDEX($C:$C,ROW()-1)))))</f>
        <v/>
      </c>
      <c r="F157" s="18" t="str">
        <f aca="false">IF($A157="","",MAX($E157,IF(COUNT($D$3:$D157)=0,0,MAX($D$3:$D157))))</f>
        <v/>
      </c>
      <c r="G157" s="18" t="str">
        <f aca="false">IF($A157="","",IF(input!$B$6="Static",input!$B$4,IF(input!$B$6="Trailing",$F157,$E157))-input!$B$5)</f>
        <v/>
      </c>
      <c r="H157" s="18" t="str">
        <f aca="false">IF($A157="","",$C157-$G157)</f>
        <v/>
      </c>
      <c r="I157" s="18" t="str">
        <f aca="false">IF($A157="","",IF(input!$B$8=0,$H157,MAX(0,input!$B$8+$B157)))</f>
        <v/>
      </c>
      <c r="J157" s="19" t="str">
        <f aca="false">IF($A157="","",IF($H157&lt;=0,0,INT(MIN($H157,$I157)/input!$B$7)))</f>
        <v/>
      </c>
      <c r="K157" s="20" t="str">
        <f aca="false">IF($A157="","",IF($C157&lt;=$G157,"失格",IF($J157&lt;=0,"停止","継続")))</f>
        <v/>
      </c>
    </row>
    <row r="158" customFormat="false" ht="15" hidden="false" customHeight="true" outlineLevel="0" collapsed="false">
      <c r="A158" s="16"/>
      <c r="B158" s="17"/>
      <c r="C158" s="18" t="str">
        <f aca="false">IF($A158="","",input!$B$4+SUM($B$3:$B158))</f>
        <v/>
      </c>
      <c r="D158" s="17"/>
      <c r="E158" s="18" t="str">
        <f aca="false">IF($A158="","",IF(ROW()=3,input!$B$4,MAX(input!$B$4,MAX($C$3:INDEX($C:$C,ROW()-1)))))</f>
        <v/>
      </c>
      <c r="F158" s="18" t="str">
        <f aca="false">IF($A158="","",MAX($E158,IF(COUNT($D$3:$D158)=0,0,MAX($D$3:$D158))))</f>
        <v/>
      </c>
      <c r="G158" s="18" t="str">
        <f aca="false">IF($A158="","",IF(input!$B$6="Static",input!$B$4,IF(input!$B$6="Trailing",$F158,$E158))-input!$B$5)</f>
        <v/>
      </c>
      <c r="H158" s="18" t="str">
        <f aca="false">IF($A158="","",$C158-$G158)</f>
        <v/>
      </c>
      <c r="I158" s="18" t="str">
        <f aca="false">IF($A158="","",IF(input!$B$8=0,$H158,MAX(0,input!$B$8+$B158)))</f>
        <v/>
      </c>
      <c r="J158" s="19" t="str">
        <f aca="false">IF($A158="","",IF($H158&lt;=0,0,INT(MIN($H158,$I158)/input!$B$7)))</f>
        <v/>
      </c>
      <c r="K158" s="20" t="str">
        <f aca="false">IF($A158="","",IF($C158&lt;=$G158,"失格",IF($J158&lt;=0,"停止","継続")))</f>
        <v/>
      </c>
    </row>
    <row r="159" customFormat="false" ht="15" hidden="false" customHeight="true" outlineLevel="0" collapsed="false">
      <c r="A159" s="16"/>
      <c r="B159" s="17"/>
      <c r="C159" s="18" t="str">
        <f aca="false">IF($A159="","",input!$B$4+SUM($B$3:$B159))</f>
        <v/>
      </c>
      <c r="D159" s="17"/>
      <c r="E159" s="18" t="str">
        <f aca="false">IF($A159="","",IF(ROW()=3,input!$B$4,MAX(input!$B$4,MAX($C$3:INDEX($C:$C,ROW()-1)))))</f>
        <v/>
      </c>
      <c r="F159" s="18" t="str">
        <f aca="false">IF($A159="","",MAX($E159,IF(COUNT($D$3:$D159)=0,0,MAX($D$3:$D159))))</f>
        <v/>
      </c>
      <c r="G159" s="18" t="str">
        <f aca="false">IF($A159="","",IF(input!$B$6="Static",input!$B$4,IF(input!$B$6="Trailing",$F159,$E159))-input!$B$5)</f>
        <v/>
      </c>
      <c r="H159" s="18" t="str">
        <f aca="false">IF($A159="","",$C159-$G159)</f>
        <v/>
      </c>
      <c r="I159" s="18" t="str">
        <f aca="false">IF($A159="","",IF(input!$B$8=0,$H159,MAX(0,input!$B$8+$B159)))</f>
        <v/>
      </c>
      <c r="J159" s="19" t="str">
        <f aca="false">IF($A159="","",IF($H159&lt;=0,0,INT(MIN($H159,$I159)/input!$B$7)))</f>
        <v/>
      </c>
      <c r="K159" s="20" t="str">
        <f aca="false">IF($A159="","",IF($C159&lt;=$G159,"失格",IF($J159&lt;=0,"停止","継続")))</f>
        <v/>
      </c>
    </row>
    <row r="160" customFormat="false" ht="15" hidden="false" customHeight="true" outlineLevel="0" collapsed="false">
      <c r="A160" s="16"/>
      <c r="B160" s="17"/>
      <c r="C160" s="18" t="str">
        <f aca="false">IF($A160="","",input!$B$4+SUM($B$3:$B160))</f>
        <v/>
      </c>
      <c r="D160" s="17"/>
      <c r="E160" s="18" t="str">
        <f aca="false">IF($A160="","",IF(ROW()=3,input!$B$4,MAX(input!$B$4,MAX($C$3:INDEX($C:$C,ROW()-1)))))</f>
        <v/>
      </c>
      <c r="F160" s="18" t="str">
        <f aca="false">IF($A160="","",MAX($E160,IF(COUNT($D$3:$D160)=0,0,MAX($D$3:$D160))))</f>
        <v/>
      </c>
      <c r="G160" s="18" t="str">
        <f aca="false">IF($A160="","",IF(input!$B$6="Static",input!$B$4,IF(input!$B$6="Trailing",$F160,$E160))-input!$B$5)</f>
        <v/>
      </c>
      <c r="H160" s="18" t="str">
        <f aca="false">IF($A160="","",$C160-$G160)</f>
        <v/>
      </c>
      <c r="I160" s="18" t="str">
        <f aca="false">IF($A160="","",IF(input!$B$8=0,$H160,MAX(0,input!$B$8+$B160)))</f>
        <v/>
      </c>
      <c r="J160" s="19" t="str">
        <f aca="false">IF($A160="","",IF($H160&lt;=0,0,INT(MIN($H160,$I160)/input!$B$7)))</f>
        <v/>
      </c>
      <c r="K160" s="20" t="str">
        <f aca="false">IF($A160="","",IF($C160&lt;=$G160,"失格",IF($J160&lt;=0,"停止","継続")))</f>
        <v/>
      </c>
    </row>
    <row r="161" customFormat="false" ht="15" hidden="false" customHeight="true" outlineLevel="0" collapsed="false">
      <c r="A161" s="16"/>
      <c r="B161" s="17"/>
      <c r="C161" s="18" t="str">
        <f aca="false">IF($A161="","",input!$B$4+SUM($B$3:$B161))</f>
        <v/>
      </c>
      <c r="D161" s="17"/>
      <c r="E161" s="18" t="str">
        <f aca="false">IF($A161="","",IF(ROW()=3,input!$B$4,MAX(input!$B$4,MAX($C$3:INDEX($C:$C,ROW()-1)))))</f>
        <v/>
      </c>
      <c r="F161" s="18" t="str">
        <f aca="false">IF($A161="","",MAX($E161,IF(COUNT($D$3:$D161)=0,0,MAX($D$3:$D161))))</f>
        <v/>
      </c>
      <c r="G161" s="18" t="str">
        <f aca="false">IF($A161="","",IF(input!$B$6="Static",input!$B$4,IF(input!$B$6="Trailing",$F161,$E161))-input!$B$5)</f>
        <v/>
      </c>
      <c r="H161" s="18" t="str">
        <f aca="false">IF($A161="","",$C161-$G161)</f>
        <v/>
      </c>
      <c r="I161" s="18" t="str">
        <f aca="false">IF($A161="","",IF(input!$B$8=0,$H161,MAX(0,input!$B$8+$B161)))</f>
        <v/>
      </c>
      <c r="J161" s="19" t="str">
        <f aca="false">IF($A161="","",IF($H161&lt;=0,0,INT(MIN($H161,$I161)/input!$B$7)))</f>
        <v/>
      </c>
      <c r="K161" s="20" t="str">
        <f aca="false">IF($A161="","",IF($C161&lt;=$G161,"失格",IF($J161&lt;=0,"停止","継続")))</f>
        <v/>
      </c>
    </row>
    <row r="162" customFormat="false" ht="15" hidden="false" customHeight="true" outlineLevel="0" collapsed="false">
      <c r="A162" s="16"/>
      <c r="B162" s="17"/>
      <c r="C162" s="18" t="str">
        <f aca="false">IF($A162="","",input!$B$4+SUM($B$3:$B162))</f>
        <v/>
      </c>
      <c r="D162" s="17"/>
      <c r="E162" s="18" t="str">
        <f aca="false">IF($A162="","",IF(ROW()=3,input!$B$4,MAX(input!$B$4,MAX($C$3:INDEX($C:$C,ROW()-1)))))</f>
        <v/>
      </c>
      <c r="F162" s="18" t="str">
        <f aca="false">IF($A162="","",MAX($E162,IF(COUNT($D$3:$D162)=0,0,MAX($D$3:$D162))))</f>
        <v/>
      </c>
      <c r="G162" s="18" t="str">
        <f aca="false">IF($A162="","",IF(input!$B$6="Static",input!$B$4,IF(input!$B$6="Trailing",$F162,$E162))-input!$B$5)</f>
        <v/>
      </c>
      <c r="H162" s="18" t="str">
        <f aca="false">IF($A162="","",$C162-$G162)</f>
        <v/>
      </c>
      <c r="I162" s="18" t="str">
        <f aca="false">IF($A162="","",IF(input!$B$8=0,$H162,MAX(0,input!$B$8+$B162)))</f>
        <v/>
      </c>
      <c r="J162" s="19" t="str">
        <f aca="false">IF($A162="","",IF($H162&lt;=0,0,INT(MIN($H162,$I162)/input!$B$7)))</f>
        <v/>
      </c>
      <c r="K162" s="20" t="str">
        <f aca="false">IF($A162="","",IF($C162&lt;=$G162,"失格",IF($J162&lt;=0,"停止","継続")))</f>
        <v/>
      </c>
    </row>
    <row r="163" customFormat="false" ht="15" hidden="false" customHeight="true" outlineLevel="0" collapsed="false">
      <c r="A163" s="16"/>
      <c r="B163" s="17"/>
      <c r="C163" s="18" t="str">
        <f aca="false">IF($A163="","",input!$B$4+SUM($B$3:$B163))</f>
        <v/>
      </c>
      <c r="D163" s="17"/>
      <c r="E163" s="18" t="str">
        <f aca="false">IF($A163="","",IF(ROW()=3,input!$B$4,MAX(input!$B$4,MAX($C$3:INDEX($C:$C,ROW()-1)))))</f>
        <v/>
      </c>
      <c r="F163" s="18" t="str">
        <f aca="false">IF($A163="","",MAX($E163,IF(COUNT($D$3:$D163)=0,0,MAX($D$3:$D163))))</f>
        <v/>
      </c>
      <c r="G163" s="18" t="str">
        <f aca="false">IF($A163="","",IF(input!$B$6="Static",input!$B$4,IF(input!$B$6="Trailing",$F163,$E163))-input!$B$5)</f>
        <v/>
      </c>
      <c r="H163" s="18" t="str">
        <f aca="false">IF($A163="","",$C163-$G163)</f>
        <v/>
      </c>
      <c r="I163" s="18" t="str">
        <f aca="false">IF($A163="","",IF(input!$B$8=0,$H163,MAX(0,input!$B$8+$B163)))</f>
        <v/>
      </c>
      <c r="J163" s="19" t="str">
        <f aca="false">IF($A163="","",IF($H163&lt;=0,0,INT(MIN($H163,$I163)/input!$B$7)))</f>
        <v/>
      </c>
      <c r="K163" s="20" t="str">
        <f aca="false">IF($A163="","",IF($C163&lt;=$G163,"失格",IF($J163&lt;=0,"停止","継続")))</f>
        <v/>
      </c>
    </row>
    <row r="164" customFormat="false" ht="15" hidden="false" customHeight="true" outlineLevel="0" collapsed="false">
      <c r="A164" s="16"/>
      <c r="B164" s="17"/>
      <c r="C164" s="18" t="str">
        <f aca="false">IF($A164="","",input!$B$4+SUM($B$3:$B164))</f>
        <v/>
      </c>
      <c r="D164" s="17"/>
      <c r="E164" s="18" t="str">
        <f aca="false">IF($A164="","",IF(ROW()=3,input!$B$4,MAX(input!$B$4,MAX($C$3:INDEX($C:$C,ROW()-1)))))</f>
        <v/>
      </c>
      <c r="F164" s="18" t="str">
        <f aca="false">IF($A164="","",MAX($E164,IF(COUNT($D$3:$D164)=0,0,MAX($D$3:$D164))))</f>
        <v/>
      </c>
      <c r="G164" s="18" t="str">
        <f aca="false">IF($A164="","",IF(input!$B$6="Static",input!$B$4,IF(input!$B$6="Trailing",$F164,$E164))-input!$B$5)</f>
        <v/>
      </c>
      <c r="H164" s="18" t="str">
        <f aca="false">IF($A164="","",$C164-$G164)</f>
        <v/>
      </c>
      <c r="I164" s="18" t="str">
        <f aca="false">IF($A164="","",IF(input!$B$8=0,$H164,MAX(0,input!$B$8+$B164)))</f>
        <v/>
      </c>
      <c r="J164" s="19" t="str">
        <f aca="false">IF($A164="","",IF($H164&lt;=0,0,INT(MIN($H164,$I164)/input!$B$7)))</f>
        <v/>
      </c>
      <c r="K164" s="20" t="str">
        <f aca="false">IF($A164="","",IF($C164&lt;=$G164,"失格",IF($J164&lt;=0,"停止","継続")))</f>
        <v/>
      </c>
    </row>
    <row r="165" customFormat="false" ht="15" hidden="false" customHeight="true" outlineLevel="0" collapsed="false">
      <c r="A165" s="16"/>
      <c r="B165" s="17"/>
      <c r="C165" s="18" t="str">
        <f aca="false">IF($A165="","",input!$B$4+SUM($B$3:$B165))</f>
        <v/>
      </c>
      <c r="D165" s="17"/>
      <c r="E165" s="18" t="str">
        <f aca="false">IF($A165="","",IF(ROW()=3,input!$B$4,MAX(input!$B$4,MAX($C$3:INDEX($C:$C,ROW()-1)))))</f>
        <v/>
      </c>
      <c r="F165" s="18" t="str">
        <f aca="false">IF($A165="","",MAX($E165,IF(COUNT($D$3:$D165)=0,0,MAX($D$3:$D165))))</f>
        <v/>
      </c>
      <c r="G165" s="18" t="str">
        <f aca="false">IF($A165="","",IF(input!$B$6="Static",input!$B$4,IF(input!$B$6="Trailing",$F165,$E165))-input!$B$5)</f>
        <v/>
      </c>
      <c r="H165" s="18" t="str">
        <f aca="false">IF($A165="","",$C165-$G165)</f>
        <v/>
      </c>
      <c r="I165" s="18" t="str">
        <f aca="false">IF($A165="","",IF(input!$B$8=0,$H165,MAX(0,input!$B$8+$B165)))</f>
        <v/>
      </c>
      <c r="J165" s="19" t="str">
        <f aca="false">IF($A165="","",IF($H165&lt;=0,0,INT(MIN($H165,$I165)/input!$B$7)))</f>
        <v/>
      </c>
      <c r="K165" s="20" t="str">
        <f aca="false">IF($A165="","",IF($C165&lt;=$G165,"失格",IF($J165&lt;=0,"停止","継続")))</f>
        <v/>
      </c>
    </row>
    <row r="166" customFormat="false" ht="15" hidden="false" customHeight="true" outlineLevel="0" collapsed="false">
      <c r="A166" s="16"/>
      <c r="B166" s="17"/>
      <c r="C166" s="18" t="str">
        <f aca="false">IF($A166="","",input!$B$4+SUM($B$3:$B166))</f>
        <v/>
      </c>
      <c r="D166" s="17"/>
      <c r="E166" s="18" t="str">
        <f aca="false">IF($A166="","",IF(ROW()=3,input!$B$4,MAX(input!$B$4,MAX($C$3:INDEX($C:$C,ROW()-1)))))</f>
        <v/>
      </c>
      <c r="F166" s="18" t="str">
        <f aca="false">IF($A166="","",MAX($E166,IF(COUNT($D$3:$D166)=0,0,MAX($D$3:$D166))))</f>
        <v/>
      </c>
      <c r="G166" s="18" t="str">
        <f aca="false">IF($A166="","",IF(input!$B$6="Static",input!$B$4,IF(input!$B$6="Trailing",$F166,$E166))-input!$B$5)</f>
        <v/>
      </c>
      <c r="H166" s="18" t="str">
        <f aca="false">IF($A166="","",$C166-$G166)</f>
        <v/>
      </c>
      <c r="I166" s="18" t="str">
        <f aca="false">IF($A166="","",IF(input!$B$8=0,$H166,MAX(0,input!$B$8+$B166)))</f>
        <v/>
      </c>
      <c r="J166" s="19" t="str">
        <f aca="false">IF($A166="","",IF($H166&lt;=0,0,INT(MIN($H166,$I166)/input!$B$7)))</f>
        <v/>
      </c>
      <c r="K166" s="20" t="str">
        <f aca="false">IF($A166="","",IF($C166&lt;=$G166,"失格",IF($J166&lt;=0,"停止","継続")))</f>
        <v/>
      </c>
    </row>
    <row r="167" customFormat="false" ht="15" hidden="false" customHeight="true" outlineLevel="0" collapsed="false">
      <c r="A167" s="16"/>
      <c r="B167" s="17"/>
      <c r="C167" s="18" t="str">
        <f aca="false">IF($A167="","",input!$B$4+SUM($B$3:$B167))</f>
        <v/>
      </c>
      <c r="D167" s="17"/>
      <c r="E167" s="18" t="str">
        <f aca="false">IF($A167="","",IF(ROW()=3,input!$B$4,MAX(input!$B$4,MAX($C$3:INDEX($C:$C,ROW()-1)))))</f>
        <v/>
      </c>
      <c r="F167" s="18" t="str">
        <f aca="false">IF($A167="","",MAX($E167,IF(COUNT($D$3:$D167)=0,0,MAX($D$3:$D167))))</f>
        <v/>
      </c>
      <c r="G167" s="18" t="str">
        <f aca="false">IF($A167="","",IF(input!$B$6="Static",input!$B$4,IF(input!$B$6="Trailing",$F167,$E167))-input!$B$5)</f>
        <v/>
      </c>
      <c r="H167" s="18" t="str">
        <f aca="false">IF($A167="","",$C167-$G167)</f>
        <v/>
      </c>
      <c r="I167" s="18" t="str">
        <f aca="false">IF($A167="","",IF(input!$B$8=0,$H167,MAX(0,input!$B$8+$B167)))</f>
        <v/>
      </c>
      <c r="J167" s="19" t="str">
        <f aca="false">IF($A167="","",IF($H167&lt;=0,0,INT(MIN($H167,$I167)/input!$B$7)))</f>
        <v/>
      </c>
      <c r="K167" s="20" t="str">
        <f aca="false">IF($A167="","",IF($C167&lt;=$G167,"失格",IF($J167&lt;=0,"停止","継続")))</f>
        <v/>
      </c>
    </row>
    <row r="168" customFormat="false" ht="15" hidden="false" customHeight="true" outlineLevel="0" collapsed="false">
      <c r="A168" s="16"/>
      <c r="B168" s="17"/>
      <c r="C168" s="18" t="str">
        <f aca="false">IF($A168="","",input!$B$4+SUM($B$3:$B168))</f>
        <v/>
      </c>
      <c r="D168" s="17"/>
      <c r="E168" s="18" t="str">
        <f aca="false">IF($A168="","",IF(ROW()=3,input!$B$4,MAX(input!$B$4,MAX($C$3:INDEX($C:$C,ROW()-1)))))</f>
        <v/>
      </c>
      <c r="F168" s="18" t="str">
        <f aca="false">IF($A168="","",MAX($E168,IF(COUNT($D$3:$D168)=0,0,MAX($D$3:$D168))))</f>
        <v/>
      </c>
      <c r="G168" s="18" t="str">
        <f aca="false">IF($A168="","",IF(input!$B$6="Static",input!$B$4,IF(input!$B$6="Trailing",$F168,$E168))-input!$B$5)</f>
        <v/>
      </c>
      <c r="H168" s="18" t="str">
        <f aca="false">IF($A168="","",$C168-$G168)</f>
        <v/>
      </c>
      <c r="I168" s="18" t="str">
        <f aca="false">IF($A168="","",IF(input!$B$8=0,$H168,MAX(0,input!$B$8+$B168)))</f>
        <v/>
      </c>
      <c r="J168" s="19" t="str">
        <f aca="false">IF($A168="","",IF($H168&lt;=0,0,INT(MIN($H168,$I168)/input!$B$7)))</f>
        <v/>
      </c>
      <c r="K168" s="20" t="str">
        <f aca="false">IF($A168="","",IF($C168&lt;=$G168,"失格",IF($J168&lt;=0,"停止","継続")))</f>
        <v/>
      </c>
    </row>
    <row r="169" customFormat="false" ht="15" hidden="false" customHeight="true" outlineLevel="0" collapsed="false">
      <c r="A169" s="16"/>
      <c r="B169" s="17"/>
      <c r="C169" s="18" t="str">
        <f aca="false">IF($A169="","",input!$B$4+SUM($B$3:$B169))</f>
        <v/>
      </c>
      <c r="D169" s="17"/>
      <c r="E169" s="18" t="str">
        <f aca="false">IF($A169="","",IF(ROW()=3,input!$B$4,MAX(input!$B$4,MAX($C$3:INDEX($C:$C,ROW()-1)))))</f>
        <v/>
      </c>
      <c r="F169" s="18" t="str">
        <f aca="false">IF($A169="","",MAX($E169,IF(COUNT($D$3:$D169)=0,0,MAX($D$3:$D169))))</f>
        <v/>
      </c>
      <c r="G169" s="18" t="str">
        <f aca="false">IF($A169="","",IF(input!$B$6="Static",input!$B$4,IF(input!$B$6="Trailing",$F169,$E169))-input!$B$5)</f>
        <v/>
      </c>
      <c r="H169" s="18" t="str">
        <f aca="false">IF($A169="","",$C169-$G169)</f>
        <v/>
      </c>
      <c r="I169" s="18" t="str">
        <f aca="false">IF($A169="","",IF(input!$B$8=0,$H169,MAX(0,input!$B$8+$B169)))</f>
        <v/>
      </c>
      <c r="J169" s="19" t="str">
        <f aca="false">IF($A169="","",IF($H169&lt;=0,0,INT(MIN($H169,$I169)/input!$B$7)))</f>
        <v/>
      </c>
      <c r="K169" s="20" t="str">
        <f aca="false">IF($A169="","",IF($C169&lt;=$G169,"失格",IF($J169&lt;=0,"停止","継続")))</f>
        <v/>
      </c>
    </row>
    <row r="170" customFormat="false" ht="15" hidden="false" customHeight="true" outlineLevel="0" collapsed="false">
      <c r="A170" s="16"/>
      <c r="B170" s="17"/>
      <c r="C170" s="18" t="str">
        <f aca="false">IF($A170="","",input!$B$4+SUM($B$3:$B170))</f>
        <v/>
      </c>
      <c r="D170" s="17"/>
      <c r="E170" s="18" t="str">
        <f aca="false">IF($A170="","",IF(ROW()=3,input!$B$4,MAX(input!$B$4,MAX($C$3:INDEX($C:$C,ROW()-1)))))</f>
        <v/>
      </c>
      <c r="F170" s="18" t="str">
        <f aca="false">IF($A170="","",MAX($E170,IF(COUNT($D$3:$D170)=0,0,MAX($D$3:$D170))))</f>
        <v/>
      </c>
      <c r="G170" s="18" t="str">
        <f aca="false">IF($A170="","",IF(input!$B$6="Static",input!$B$4,IF(input!$B$6="Trailing",$F170,$E170))-input!$B$5)</f>
        <v/>
      </c>
      <c r="H170" s="18" t="str">
        <f aca="false">IF($A170="","",$C170-$G170)</f>
        <v/>
      </c>
      <c r="I170" s="18" t="str">
        <f aca="false">IF($A170="","",IF(input!$B$8=0,$H170,MAX(0,input!$B$8+$B170)))</f>
        <v/>
      </c>
      <c r="J170" s="19" t="str">
        <f aca="false">IF($A170="","",IF($H170&lt;=0,0,INT(MIN($H170,$I170)/input!$B$7)))</f>
        <v/>
      </c>
      <c r="K170" s="20" t="str">
        <f aca="false">IF($A170="","",IF($C170&lt;=$G170,"失格",IF($J170&lt;=0,"停止","継続")))</f>
        <v/>
      </c>
    </row>
    <row r="171" customFormat="false" ht="15" hidden="false" customHeight="true" outlineLevel="0" collapsed="false">
      <c r="A171" s="16"/>
      <c r="B171" s="17"/>
      <c r="C171" s="18" t="str">
        <f aca="false">IF($A171="","",input!$B$4+SUM($B$3:$B171))</f>
        <v/>
      </c>
      <c r="D171" s="17"/>
      <c r="E171" s="18" t="str">
        <f aca="false">IF($A171="","",IF(ROW()=3,input!$B$4,MAX(input!$B$4,MAX($C$3:INDEX($C:$C,ROW()-1)))))</f>
        <v/>
      </c>
      <c r="F171" s="18" t="str">
        <f aca="false">IF($A171="","",MAX($E171,IF(COUNT($D$3:$D171)=0,0,MAX($D$3:$D171))))</f>
        <v/>
      </c>
      <c r="G171" s="18" t="str">
        <f aca="false">IF($A171="","",IF(input!$B$6="Static",input!$B$4,IF(input!$B$6="Trailing",$F171,$E171))-input!$B$5)</f>
        <v/>
      </c>
      <c r="H171" s="18" t="str">
        <f aca="false">IF($A171="","",$C171-$G171)</f>
        <v/>
      </c>
      <c r="I171" s="18" t="str">
        <f aca="false">IF($A171="","",IF(input!$B$8=0,$H171,MAX(0,input!$B$8+$B171)))</f>
        <v/>
      </c>
      <c r="J171" s="19" t="str">
        <f aca="false">IF($A171="","",IF($H171&lt;=0,0,INT(MIN($H171,$I171)/input!$B$7)))</f>
        <v/>
      </c>
      <c r="K171" s="20" t="str">
        <f aca="false">IF($A171="","",IF($C171&lt;=$G171,"失格",IF($J171&lt;=0,"停止","継続")))</f>
        <v/>
      </c>
    </row>
    <row r="172" customFormat="false" ht="15" hidden="false" customHeight="true" outlineLevel="0" collapsed="false">
      <c r="A172" s="16"/>
      <c r="B172" s="17"/>
      <c r="C172" s="18" t="str">
        <f aca="false">IF($A172="","",input!$B$4+SUM($B$3:$B172))</f>
        <v/>
      </c>
      <c r="D172" s="17"/>
      <c r="E172" s="18" t="str">
        <f aca="false">IF($A172="","",IF(ROW()=3,input!$B$4,MAX(input!$B$4,MAX($C$3:INDEX($C:$C,ROW()-1)))))</f>
        <v/>
      </c>
      <c r="F172" s="18" t="str">
        <f aca="false">IF($A172="","",MAX($E172,IF(COUNT($D$3:$D172)=0,0,MAX($D$3:$D172))))</f>
        <v/>
      </c>
      <c r="G172" s="18" t="str">
        <f aca="false">IF($A172="","",IF(input!$B$6="Static",input!$B$4,IF(input!$B$6="Trailing",$F172,$E172))-input!$B$5)</f>
        <v/>
      </c>
      <c r="H172" s="18" t="str">
        <f aca="false">IF($A172="","",$C172-$G172)</f>
        <v/>
      </c>
      <c r="I172" s="18" t="str">
        <f aca="false">IF($A172="","",IF(input!$B$8=0,$H172,MAX(0,input!$B$8+$B172)))</f>
        <v/>
      </c>
      <c r="J172" s="19" t="str">
        <f aca="false">IF($A172="","",IF($H172&lt;=0,0,INT(MIN($H172,$I172)/input!$B$7)))</f>
        <v/>
      </c>
      <c r="K172" s="20" t="str">
        <f aca="false">IF($A172="","",IF($C172&lt;=$G172,"失格",IF($J172&lt;=0,"停止","継続")))</f>
        <v/>
      </c>
    </row>
    <row r="173" customFormat="false" ht="15" hidden="false" customHeight="true" outlineLevel="0" collapsed="false">
      <c r="A173" s="16"/>
      <c r="B173" s="17"/>
      <c r="C173" s="18" t="str">
        <f aca="false">IF($A173="","",input!$B$4+SUM($B$3:$B173))</f>
        <v/>
      </c>
      <c r="D173" s="17"/>
      <c r="E173" s="18" t="str">
        <f aca="false">IF($A173="","",IF(ROW()=3,input!$B$4,MAX(input!$B$4,MAX($C$3:INDEX($C:$C,ROW()-1)))))</f>
        <v/>
      </c>
      <c r="F173" s="18" t="str">
        <f aca="false">IF($A173="","",MAX($E173,IF(COUNT($D$3:$D173)=0,0,MAX($D$3:$D173))))</f>
        <v/>
      </c>
      <c r="G173" s="18" t="str">
        <f aca="false">IF($A173="","",IF(input!$B$6="Static",input!$B$4,IF(input!$B$6="Trailing",$F173,$E173))-input!$B$5)</f>
        <v/>
      </c>
      <c r="H173" s="18" t="str">
        <f aca="false">IF($A173="","",$C173-$G173)</f>
        <v/>
      </c>
      <c r="I173" s="18" t="str">
        <f aca="false">IF($A173="","",IF(input!$B$8=0,$H173,MAX(0,input!$B$8+$B173)))</f>
        <v/>
      </c>
      <c r="J173" s="19" t="str">
        <f aca="false">IF($A173="","",IF($H173&lt;=0,0,INT(MIN($H173,$I173)/input!$B$7)))</f>
        <v/>
      </c>
      <c r="K173" s="20" t="str">
        <f aca="false">IF($A173="","",IF($C173&lt;=$G173,"失格",IF($J173&lt;=0,"停止","継続")))</f>
        <v/>
      </c>
    </row>
    <row r="174" customFormat="false" ht="15" hidden="false" customHeight="true" outlineLevel="0" collapsed="false">
      <c r="A174" s="16"/>
      <c r="B174" s="17"/>
      <c r="C174" s="18" t="str">
        <f aca="false">IF($A174="","",input!$B$4+SUM($B$3:$B174))</f>
        <v/>
      </c>
      <c r="D174" s="17"/>
      <c r="E174" s="18" t="str">
        <f aca="false">IF($A174="","",IF(ROW()=3,input!$B$4,MAX(input!$B$4,MAX($C$3:INDEX($C:$C,ROW()-1)))))</f>
        <v/>
      </c>
      <c r="F174" s="18" t="str">
        <f aca="false">IF($A174="","",MAX($E174,IF(COUNT($D$3:$D174)=0,0,MAX($D$3:$D174))))</f>
        <v/>
      </c>
      <c r="G174" s="18" t="str">
        <f aca="false">IF($A174="","",IF(input!$B$6="Static",input!$B$4,IF(input!$B$6="Trailing",$F174,$E174))-input!$B$5)</f>
        <v/>
      </c>
      <c r="H174" s="18" t="str">
        <f aca="false">IF($A174="","",$C174-$G174)</f>
        <v/>
      </c>
      <c r="I174" s="18" t="str">
        <f aca="false">IF($A174="","",IF(input!$B$8=0,$H174,MAX(0,input!$B$8+$B174)))</f>
        <v/>
      </c>
      <c r="J174" s="19" t="str">
        <f aca="false">IF($A174="","",IF($H174&lt;=0,0,INT(MIN($H174,$I174)/input!$B$7)))</f>
        <v/>
      </c>
      <c r="K174" s="20" t="str">
        <f aca="false">IF($A174="","",IF($C174&lt;=$G174,"失格",IF($J174&lt;=0,"停止","継続")))</f>
        <v/>
      </c>
    </row>
    <row r="175" customFormat="false" ht="15" hidden="false" customHeight="true" outlineLevel="0" collapsed="false">
      <c r="A175" s="16"/>
      <c r="B175" s="17"/>
      <c r="C175" s="18" t="str">
        <f aca="false">IF($A175="","",input!$B$4+SUM($B$3:$B175))</f>
        <v/>
      </c>
      <c r="D175" s="17"/>
      <c r="E175" s="18" t="str">
        <f aca="false">IF($A175="","",IF(ROW()=3,input!$B$4,MAX(input!$B$4,MAX($C$3:INDEX($C:$C,ROW()-1)))))</f>
        <v/>
      </c>
      <c r="F175" s="18" t="str">
        <f aca="false">IF($A175="","",MAX($E175,IF(COUNT($D$3:$D175)=0,0,MAX($D$3:$D175))))</f>
        <v/>
      </c>
      <c r="G175" s="18" t="str">
        <f aca="false">IF($A175="","",IF(input!$B$6="Static",input!$B$4,IF(input!$B$6="Trailing",$F175,$E175))-input!$B$5)</f>
        <v/>
      </c>
      <c r="H175" s="18" t="str">
        <f aca="false">IF($A175="","",$C175-$G175)</f>
        <v/>
      </c>
      <c r="I175" s="18" t="str">
        <f aca="false">IF($A175="","",IF(input!$B$8=0,$H175,MAX(0,input!$B$8+$B175)))</f>
        <v/>
      </c>
      <c r="J175" s="19" t="str">
        <f aca="false">IF($A175="","",IF($H175&lt;=0,0,INT(MIN($H175,$I175)/input!$B$7)))</f>
        <v/>
      </c>
      <c r="K175" s="20" t="str">
        <f aca="false">IF($A175="","",IF($C175&lt;=$G175,"失格",IF($J175&lt;=0,"停止","継続")))</f>
        <v/>
      </c>
    </row>
    <row r="176" customFormat="false" ht="15" hidden="false" customHeight="true" outlineLevel="0" collapsed="false">
      <c r="A176" s="16"/>
      <c r="B176" s="17"/>
      <c r="C176" s="18" t="str">
        <f aca="false">IF($A176="","",input!$B$4+SUM($B$3:$B176))</f>
        <v/>
      </c>
      <c r="D176" s="17"/>
      <c r="E176" s="18" t="str">
        <f aca="false">IF($A176="","",IF(ROW()=3,input!$B$4,MAX(input!$B$4,MAX($C$3:INDEX($C:$C,ROW()-1)))))</f>
        <v/>
      </c>
      <c r="F176" s="18" t="str">
        <f aca="false">IF($A176="","",MAX($E176,IF(COUNT($D$3:$D176)=0,0,MAX($D$3:$D176))))</f>
        <v/>
      </c>
      <c r="G176" s="18" t="str">
        <f aca="false">IF($A176="","",IF(input!$B$6="Static",input!$B$4,IF(input!$B$6="Trailing",$F176,$E176))-input!$B$5)</f>
        <v/>
      </c>
      <c r="H176" s="18" t="str">
        <f aca="false">IF($A176="","",$C176-$G176)</f>
        <v/>
      </c>
      <c r="I176" s="18" t="str">
        <f aca="false">IF($A176="","",IF(input!$B$8=0,$H176,MAX(0,input!$B$8+$B176)))</f>
        <v/>
      </c>
      <c r="J176" s="19" t="str">
        <f aca="false">IF($A176="","",IF($H176&lt;=0,0,INT(MIN($H176,$I176)/input!$B$7)))</f>
        <v/>
      </c>
      <c r="K176" s="20" t="str">
        <f aca="false">IF($A176="","",IF($C176&lt;=$G176,"失格",IF($J176&lt;=0,"停止","継続")))</f>
        <v/>
      </c>
    </row>
    <row r="177" customFormat="false" ht="15" hidden="false" customHeight="true" outlineLevel="0" collapsed="false">
      <c r="A177" s="16"/>
      <c r="B177" s="17"/>
      <c r="C177" s="18" t="str">
        <f aca="false">IF($A177="","",input!$B$4+SUM($B$3:$B177))</f>
        <v/>
      </c>
      <c r="D177" s="17"/>
      <c r="E177" s="18" t="str">
        <f aca="false">IF($A177="","",IF(ROW()=3,input!$B$4,MAX(input!$B$4,MAX($C$3:INDEX($C:$C,ROW()-1)))))</f>
        <v/>
      </c>
      <c r="F177" s="18" t="str">
        <f aca="false">IF($A177="","",MAX($E177,IF(COUNT($D$3:$D177)=0,0,MAX($D$3:$D177))))</f>
        <v/>
      </c>
      <c r="G177" s="18" t="str">
        <f aca="false">IF($A177="","",IF(input!$B$6="Static",input!$B$4,IF(input!$B$6="Trailing",$F177,$E177))-input!$B$5)</f>
        <v/>
      </c>
      <c r="H177" s="18" t="str">
        <f aca="false">IF($A177="","",$C177-$G177)</f>
        <v/>
      </c>
      <c r="I177" s="18" t="str">
        <f aca="false">IF($A177="","",IF(input!$B$8=0,$H177,MAX(0,input!$B$8+$B177)))</f>
        <v/>
      </c>
      <c r="J177" s="19" t="str">
        <f aca="false">IF($A177="","",IF($H177&lt;=0,0,INT(MIN($H177,$I177)/input!$B$7)))</f>
        <v/>
      </c>
      <c r="K177" s="20" t="str">
        <f aca="false">IF($A177="","",IF($C177&lt;=$G177,"失格",IF($J177&lt;=0,"停止","継続")))</f>
        <v/>
      </c>
    </row>
    <row r="178" customFormat="false" ht="15" hidden="false" customHeight="true" outlineLevel="0" collapsed="false">
      <c r="A178" s="16"/>
      <c r="B178" s="17"/>
      <c r="C178" s="18" t="str">
        <f aca="false">IF($A178="","",input!$B$4+SUM($B$3:$B178))</f>
        <v/>
      </c>
      <c r="D178" s="17"/>
      <c r="E178" s="18" t="str">
        <f aca="false">IF($A178="","",IF(ROW()=3,input!$B$4,MAX(input!$B$4,MAX($C$3:INDEX($C:$C,ROW()-1)))))</f>
        <v/>
      </c>
      <c r="F178" s="18" t="str">
        <f aca="false">IF($A178="","",MAX($E178,IF(COUNT($D$3:$D178)=0,0,MAX($D$3:$D178))))</f>
        <v/>
      </c>
      <c r="G178" s="18" t="str">
        <f aca="false">IF($A178="","",IF(input!$B$6="Static",input!$B$4,IF(input!$B$6="Trailing",$F178,$E178))-input!$B$5)</f>
        <v/>
      </c>
      <c r="H178" s="18" t="str">
        <f aca="false">IF($A178="","",$C178-$G178)</f>
        <v/>
      </c>
      <c r="I178" s="18" t="str">
        <f aca="false">IF($A178="","",IF(input!$B$8=0,$H178,MAX(0,input!$B$8+$B178)))</f>
        <v/>
      </c>
      <c r="J178" s="19" t="str">
        <f aca="false">IF($A178="","",IF($H178&lt;=0,0,INT(MIN($H178,$I178)/input!$B$7)))</f>
        <v/>
      </c>
      <c r="K178" s="20" t="str">
        <f aca="false">IF($A178="","",IF($C178&lt;=$G178,"失格",IF($J178&lt;=0,"停止","継続")))</f>
        <v/>
      </c>
    </row>
    <row r="179" customFormat="false" ht="15" hidden="false" customHeight="true" outlineLevel="0" collapsed="false">
      <c r="A179" s="16"/>
      <c r="B179" s="17"/>
      <c r="C179" s="18" t="str">
        <f aca="false">IF($A179="","",input!$B$4+SUM($B$3:$B179))</f>
        <v/>
      </c>
      <c r="D179" s="17"/>
      <c r="E179" s="18" t="str">
        <f aca="false">IF($A179="","",IF(ROW()=3,input!$B$4,MAX(input!$B$4,MAX($C$3:INDEX($C:$C,ROW()-1)))))</f>
        <v/>
      </c>
      <c r="F179" s="18" t="str">
        <f aca="false">IF($A179="","",MAX($E179,IF(COUNT($D$3:$D179)=0,0,MAX($D$3:$D179))))</f>
        <v/>
      </c>
      <c r="G179" s="18" t="str">
        <f aca="false">IF($A179="","",IF(input!$B$6="Static",input!$B$4,IF(input!$B$6="Trailing",$F179,$E179))-input!$B$5)</f>
        <v/>
      </c>
      <c r="H179" s="18" t="str">
        <f aca="false">IF($A179="","",$C179-$G179)</f>
        <v/>
      </c>
      <c r="I179" s="18" t="str">
        <f aca="false">IF($A179="","",IF(input!$B$8=0,$H179,MAX(0,input!$B$8+$B179)))</f>
        <v/>
      </c>
      <c r="J179" s="19" t="str">
        <f aca="false">IF($A179="","",IF($H179&lt;=0,0,INT(MIN($H179,$I179)/input!$B$7)))</f>
        <v/>
      </c>
      <c r="K179" s="20" t="str">
        <f aca="false">IF($A179="","",IF($C179&lt;=$G179,"失格",IF($J179&lt;=0,"停止","継続")))</f>
        <v/>
      </c>
    </row>
    <row r="180" customFormat="false" ht="15" hidden="false" customHeight="true" outlineLevel="0" collapsed="false">
      <c r="A180" s="16"/>
      <c r="B180" s="17"/>
      <c r="C180" s="18" t="str">
        <f aca="false">IF($A180="","",input!$B$4+SUM($B$3:$B180))</f>
        <v/>
      </c>
      <c r="D180" s="17"/>
      <c r="E180" s="18" t="str">
        <f aca="false">IF($A180="","",IF(ROW()=3,input!$B$4,MAX(input!$B$4,MAX($C$3:INDEX($C:$C,ROW()-1)))))</f>
        <v/>
      </c>
      <c r="F180" s="18" t="str">
        <f aca="false">IF($A180="","",MAX($E180,IF(COUNT($D$3:$D180)=0,0,MAX($D$3:$D180))))</f>
        <v/>
      </c>
      <c r="G180" s="18" t="str">
        <f aca="false">IF($A180="","",IF(input!$B$6="Static",input!$B$4,IF(input!$B$6="Trailing",$F180,$E180))-input!$B$5)</f>
        <v/>
      </c>
      <c r="H180" s="18" t="str">
        <f aca="false">IF($A180="","",$C180-$G180)</f>
        <v/>
      </c>
      <c r="I180" s="18" t="str">
        <f aca="false">IF($A180="","",IF(input!$B$8=0,$H180,MAX(0,input!$B$8+$B180)))</f>
        <v/>
      </c>
      <c r="J180" s="19" t="str">
        <f aca="false">IF($A180="","",IF($H180&lt;=0,0,INT(MIN($H180,$I180)/input!$B$7)))</f>
        <v/>
      </c>
      <c r="K180" s="20" t="str">
        <f aca="false">IF($A180="","",IF($C180&lt;=$G180,"失格",IF($J180&lt;=0,"停止","継続")))</f>
        <v/>
      </c>
    </row>
    <row r="181" customFormat="false" ht="15" hidden="false" customHeight="true" outlineLevel="0" collapsed="false">
      <c r="A181" s="16"/>
      <c r="B181" s="17"/>
      <c r="C181" s="18" t="str">
        <f aca="false">IF($A181="","",input!$B$4+SUM($B$3:$B181))</f>
        <v/>
      </c>
      <c r="D181" s="17"/>
      <c r="E181" s="18" t="str">
        <f aca="false">IF($A181="","",IF(ROW()=3,input!$B$4,MAX(input!$B$4,MAX($C$3:INDEX($C:$C,ROW()-1)))))</f>
        <v/>
      </c>
      <c r="F181" s="18" t="str">
        <f aca="false">IF($A181="","",MAX($E181,IF(COUNT($D$3:$D181)=0,0,MAX($D$3:$D181))))</f>
        <v/>
      </c>
      <c r="G181" s="18" t="str">
        <f aca="false">IF($A181="","",IF(input!$B$6="Static",input!$B$4,IF(input!$B$6="Trailing",$F181,$E181))-input!$B$5)</f>
        <v/>
      </c>
      <c r="H181" s="18" t="str">
        <f aca="false">IF($A181="","",$C181-$G181)</f>
        <v/>
      </c>
      <c r="I181" s="18" t="str">
        <f aca="false">IF($A181="","",IF(input!$B$8=0,$H181,MAX(0,input!$B$8+$B181)))</f>
        <v/>
      </c>
      <c r="J181" s="19" t="str">
        <f aca="false">IF($A181="","",IF($H181&lt;=0,0,INT(MIN($H181,$I181)/input!$B$7)))</f>
        <v/>
      </c>
      <c r="K181" s="20" t="str">
        <f aca="false">IF($A181="","",IF($C181&lt;=$G181,"失格",IF($J181&lt;=0,"停止","継続")))</f>
        <v/>
      </c>
    </row>
    <row r="182" customFormat="false" ht="15" hidden="false" customHeight="true" outlineLevel="0" collapsed="false">
      <c r="A182" s="16"/>
      <c r="B182" s="17"/>
      <c r="C182" s="18" t="str">
        <f aca="false">IF($A182="","",input!$B$4+SUM($B$3:$B182))</f>
        <v/>
      </c>
      <c r="D182" s="17"/>
      <c r="E182" s="18" t="str">
        <f aca="false">IF($A182="","",IF(ROW()=3,input!$B$4,MAX(input!$B$4,MAX($C$3:INDEX($C:$C,ROW()-1)))))</f>
        <v/>
      </c>
      <c r="F182" s="18" t="str">
        <f aca="false">IF($A182="","",MAX($E182,IF(COUNT($D$3:$D182)=0,0,MAX($D$3:$D182))))</f>
        <v/>
      </c>
      <c r="G182" s="18" t="str">
        <f aca="false">IF($A182="","",IF(input!$B$6="Static",input!$B$4,IF(input!$B$6="Trailing",$F182,$E182))-input!$B$5)</f>
        <v/>
      </c>
      <c r="H182" s="18" t="str">
        <f aca="false">IF($A182="","",$C182-$G182)</f>
        <v/>
      </c>
      <c r="I182" s="18" t="str">
        <f aca="false">IF($A182="","",IF(input!$B$8=0,$H182,MAX(0,input!$B$8+$B182)))</f>
        <v/>
      </c>
      <c r="J182" s="19" t="str">
        <f aca="false">IF($A182="","",IF($H182&lt;=0,0,INT(MIN($H182,$I182)/input!$B$7)))</f>
        <v/>
      </c>
      <c r="K182" s="20" t="str">
        <f aca="false">IF($A182="","",IF($C182&lt;=$G182,"失格",IF($J182&lt;=0,"停止","継続")))</f>
        <v/>
      </c>
    </row>
    <row r="183" customFormat="false" ht="15" hidden="false" customHeight="true" outlineLevel="0" collapsed="false">
      <c r="A183" s="16"/>
      <c r="B183" s="17"/>
      <c r="C183" s="18" t="str">
        <f aca="false">IF($A183="","",input!$B$4+SUM($B$3:$B183))</f>
        <v/>
      </c>
      <c r="D183" s="17"/>
      <c r="E183" s="18" t="str">
        <f aca="false">IF($A183="","",IF(ROW()=3,input!$B$4,MAX(input!$B$4,MAX($C$3:INDEX($C:$C,ROW()-1)))))</f>
        <v/>
      </c>
      <c r="F183" s="18" t="str">
        <f aca="false">IF($A183="","",MAX($E183,IF(COUNT($D$3:$D183)=0,0,MAX($D$3:$D183))))</f>
        <v/>
      </c>
      <c r="G183" s="18" t="str">
        <f aca="false">IF($A183="","",IF(input!$B$6="Static",input!$B$4,IF(input!$B$6="Trailing",$F183,$E183))-input!$B$5)</f>
        <v/>
      </c>
      <c r="H183" s="18" t="str">
        <f aca="false">IF($A183="","",$C183-$G183)</f>
        <v/>
      </c>
      <c r="I183" s="18" t="str">
        <f aca="false">IF($A183="","",IF(input!$B$8=0,$H183,MAX(0,input!$B$8+$B183)))</f>
        <v/>
      </c>
      <c r="J183" s="19" t="str">
        <f aca="false">IF($A183="","",IF($H183&lt;=0,0,INT(MIN($H183,$I183)/input!$B$7)))</f>
        <v/>
      </c>
      <c r="K183" s="20" t="str">
        <f aca="false">IF($A183="","",IF($C183&lt;=$G183,"失格",IF($J183&lt;=0,"停止","継続")))</f>
        <v/>
      </c>
    </row>
    <row r="184" customFormat="false" ht="15" hidden="false" customHeight="true" outlineLevel="0" collapsed="false">
      <c r="A184" s="16"/>
      <c r="B184" s="17"/>
      <c r="C184" s="18" t="str">
        <f aca="false">IF($A184="","",input!$B$4+SUM($B$3:$B184))</f>
        <v/>
      </c>
      <c r="D184" s="17"/>
      <c r="E184" s="18" t="str">
        <f aca="false">IF($A184="","",IF(ROW()=3,input!$B$4,MAX(input!$B$4,MAX($C$3:INDEX($C:$C,ROW()-1)))))</f>
        <v/>
      </c>
      <c r="F184" s="18" t="str">
        <f aca="false">IF($A184="","",MAX($E184,IF(COUNT($D$3:$D184)=0,0,MAX($D$3:$D184))))</f>
        <v/>
      </c>
      <c r="G184" s="18" t="str">
        <f aca="false">IF($A184="","",IF(input!$B$6="Static",input!$B$4,IF(input!$B$6="Trailing",$F184,$E184))-input!$B$5)</f>
        <v/>
      </c>
      <c r="H184" s="18" t="str">
        <f aca="false">IF($A184="","",$C184-$G184)</f>
        <v/>
      </c>
      <c r="I184" s="18" t="str">
        <f aca="false">IF($A184="","",IF(input!$B$8=0,$H184,MAX(0,input!$B$8+$B184)))</f>
        <v/>
      </c>
      <c r="J184" s="19" t="str">
        <f aca="false">IF($A184="","",IF($H184&lt;=0,0,INT(MIN($H184,$I184)/input!$B$7)))</f>
        <v/>
      </c>
      <c r="K184" s="20" t="str">
        <f aca="false">IF($A184="","",IF($C184&lt;=$G184,"失格",IF($J184&lt;=0,"停止","継続")))</f>
        <v/>
      </c>
    </row>
    <row r="185" customFormat="false" ht="15" hidden="false" customHeight="true" outlineLevel="0" collapsed="false">
      <c r="A185" s="16"/>
      <c r="B185" s="17"/>
      <c r="C185" s="18" t="str">
        <f aca="false">IF($A185="","",input!$B$4+SUM($B$3:$B185))</f>
        <v/>
      </c>
      <c r="D185" s="17"/>
      <c r="E185" s="18" t="str">
        <f aca="false">IF($A185="","",IF(ROW()=3,input!$B$4,MAX(input!$B$4,MAX($C$3:INDEX($C:$C,ROW()-1)))))</f>
        <v/>
      </c>
      <c r="F185" s="18" t="str">
        <f aca="false">IF($A185="","",MAX($E185,IF(COUNT($D$3:$D185)=0,0,MAX($D$3:$D185))))</f>
        <v/>
      </c>
      <c r="G185" s="18" t="str">
        <f aca="false">IF($A185="","",IF(input!$B$6="Static",input!$B$4,IF(input!$B$6="Trailing",$F185,$E185))-input!$B$5)</f>
        <v/>
      </c>
      <c r="H185" s="18" t="str">
        <f aca="false">IF($A185="","",$C185-$G185)</f>
        <v/>
      </c>
      <c r="I185" s="18" t="str">
        <f aca="false">IF($A185="","",IF(input!$B$8=0,$H185,MAX(0,input!$B$8+$B185)))</f>
        <v/>
      </c>
      <c r="J185" s="19" t="str">
        <f aca="false">IF($A185="","",IF($H185&lt;=0,0,INT(MIN($H185,$I185)/input!$B$7)))</f>
        <v/>
      </c>
      <c r="K185" s="20" t="str">
        <f aca="false">IF($A185="","",IF($C185&lt;=$G185,"失格",IF($J185&lt;=0,"停止","継続")))</f>
        <v/>
      </c>
    </row>
    <row r="186" customFormat="false" ht="15" hidden="false" customHeight="true" outlineLevel="0" collapsed="false">
      <c r="A186" s="16"/>
      <c r="B186" s="17"/>
      <c r="C186" s="18" t="str">
        <f aca="false">IF($A186="","",input!$B$4+SUM($B$3:$B186))</f>
        <v/>
      </c>
      <c r="D186" s="17"/>
      <c r="E186" s="18" t="str">
        <f aca="false">IF($A186="","",IF(ROW()=3,input!$B$4,MAX(input!$B$4,MAX($C$3:INDEX($C:$C,ROW()-1)))))</f>
        <v/>
      </c>
      <c r="F186" s="18" t="str">
        <f aca="false">IF($A186="","",MAX($E186,IF(COUNT($D$3:$D186)=0,0,MAX($D$3:$D186))))</f>
        <v/>
      </c>
      <c r="G186" s="18" t="str">
        <f aca="false">IF($A186="","",IF(input!$B$6="Static",input!$B$4,IF(input!$B$6="Trailing",$F186,$E186))-input!$B$5)</f>
        <v/>
      </c>
      <c r="H186" s="18" t="str">
        <f aca="false">IF($A186="","",$C186-$G186)</f>
        <v/>
      </c>
      <c r="I186" s="18" t="str">
        <f aca="false">IF($A186="","",IF(input!$B$8=0,$H186,MAX(0,input!$B$8+$B186)))</f>
        <v/>
      </c>
      <c r="J186" s="19" t="str">
        <f aca="false">IF($A186="","",IF($H186&lt;=0,0,INT(MIN($H186,$I186)/input!$B$7)))</f>
        <v/>
      </c>
      <c r="K186" s="20" t="str">
        <f aca="false">IF($A186="","",IF($C186&lt;=$G186,"失格",IF($J186&lt;=0,"停止","継続")))</f>
        <v/>
      </c>
    </row>
    <row r="187" customFormat="false" ht="15" hidden="false" customHeight="true" outlineLevel="0" collapsed="false">
      <c r="A187" s="16"/>
      <c r="B187" s="17"/>
      <c r="C187" s="18" t="str">
        <f aca="false">IF($A187="","",input!$B$4+SUM($B$3:$B187))</f>
        <v/>
      </c>
      <c r="D187" s="17"/>
      <c r="E187" s="18" t="str">
        <f aca="false">IF($A187="","",IF(ROW()=3,input!$B$4,MAX(input!$B$4,MAX($C$3:INDEX($C:$C,ROW()-1)))))</f>
        <v/>
      </c>
      <c r="F187" s="18" t="str">
        <f aca="false">IF($A187="","",MAX($E187,IF(COUNT($D$3:$D187)=0,0,MAX($D$3:$D187))))</f>
        <v/>
      </c>
      <c r="G187" s="18" t="str">
        <f aca="false">IF($A187="","",IF(input!$B$6="Static",input!$B$4,IF(input!$B$6="Trailing",$F187,$E187))-input!$B$5)</f>
        <v/>
      </c>
      <c r="H187" s="18" t="str">
        <f aca="false">IF($A187="","",$C187-$G187)</f>
        <v/>
      </c>
      <c r="I187" s="18" t="str">
        <f aca="false">IF($A187="","",IF(input!$B$8=0,$H187,MAX(0,input!$B$8+$B187)))</f>
        <v/>
      </c>
      <c r="J187" s="19" t="str">
        <f aca="false">IF($A187="","",IF($H187&lt;=0,0,INT(MIN($H187,$I187)/input!$B$7)))</f>
        <v/>
      </c>
      <c r="K187" s="20" t="str">
        <f aca="false">IF($A187="","",IF($C187&lt;=$G187,"失格",IF($J187&lt;=0,"停止","継続")))</f>
        <v/>
      </c>
    </row>
    <row r="188" customFormat="false" ht="15" hidden="false" customHeight="true" outlineLevel="0" collapsed="false">
      <c r="A188" s="16"/>
      <c r="B188" s="17"/>
      <c r="C188" s="18" t="str">
        <f aca="false">IF($A188="","",input!$B$4+SUM($B$3:$B188))</f>
        <v/>
      </c>
      <c r="D188" s="17"/>
      <c r="E188" s="18" t="str">
        <f aca="false">IF($A188="","",IF(ROW()=3,input!$B$4,MAX(input!$B$4,MAX($C$3:INDEX($C:$C,ROW()-1)))))</f>
        <v/>
      </c>
      <c r="F188" s="18" t="str">
        <f aca="false">IF($A188="","",MAX($E188,IF(COUNT($D$3:$D188)=0,0,MAX($D$3:$D188))))</f>
        <v/>
      </c>
      <c r="G188" s="18" t="str">
        <f aca="false">IF($A188="","",IF(input!$B$6="Static",input!$B$4,IF(input!$B$6="Trailing",$F188,$E188))-input!$B$5)</f>
        <v/>
      </c>
      <c r="H188" s="18" t="str">
        <f aca="false">IF($A188="","",$C188-$G188)</f>
        <v/>
      </c>
      <c r="I188" s="18" t="str">
        <f aca="false">IF($A188="","",IF(input!$B$8=0,$H188,MAX(0,input!$B$8+$B188)))</f>
        <v/>
      </c>
      <c r="J188" s="19" t="str">
        <f aca="false">IF($A188="","",IF($H188&lt;=0,0,INT(MIN($H188,$I188)/input!$B$7)))</f>
        <v/>
      </c>
      <c r="K188" s="20" t="str">
        <f aca="false">IF($A188="","",IF($C188&lt;=$G188,"失格",IF($J188&lt;=0,"停止","継続")))</f>
        <v/>
      </c>
    </row>
    <row r="189" customFormat="false" ht="15" hidden="false" customHeight="true" outlineLevel="0" collapsed="false">
      <c r="A189" s="16"/>
      <c r="B189" s="17"/>
      <c r="C189" s="18" t="str">
        <f aca="false">IF($A189="","",input!$B$4+SUM($B$3:$B189))</f>
        <v/>
      </c>
      <c r="D189" s="17"/>
      <c r="E189" s="18" t="str">
        <f aca="false">IF($A189="","",IF(ROW()=3,input!$B$4,MAX(input!$B$4,MAX($C$3:INDEX($C:$C,ROW()-1)))))</f>
        <v/>
      </c>
      <c r="F189" s="18" t="str">
        <f aca="false">IF($A189="","",MAX($E189,IF(COUNT($D$3:$D189)=0,0,MAX($D$3:$D189))))</f>
        <v/>
      </c>
      <c r="G189" s="18" t="str">
        <f aca="false">IF($A189="","",IF(input!$B$6="Static",input!$B$4,IF(input!$B$6="Trailing",$F189,$E189))-input!$B$5)</f>
        <v/>
      </c>
      <c r="H189" s="18" t="str">
        <f aca="false">IF($A189="","",$C189-$G189)</f>
        <v/>
      </c>
      <c r="I189" s="18" t="str">
        <f aca="false">IF($A189="","",IF(input!$B$8=0,$H189,MAX(0,input!$B$8+$B189)))</f>
        <v/>
      </c>
      <c r="J189" s="19" t="str">
        <f aca="false">IF($A189="","",IF($H189&lt;=0,0,INT(MIN($H189,$I189)/input!$B$7)))</f>
        <v/>
      </c>
      <c r="K189" s="20" t="str">
        <f aca="false">IF($A189="","",IF($C189&lt;=$G189,"失格",IF($J189&lt;=0,"停止","継続")))</f>
        <v/>
      </c>
    </row>
    <row r="190" customFormat="false" ht="15" hidden="false" customHeight="true" outlineLevel="0" collapsed="false">
      <c r="A190" s="16"/>
      <c r="B190" s="17"/>
      <c r="C190" s="18" t="str">
        <f aca="false">IF($A190="","",input!$B$4+SUM($B$3:$B190))</f>
        <v/>
      </c>
      <c r="D190" s="17"/>
      <c r="E190" s="18" t="str">
        <f aca="false">IF($A190="","",IF(ROW()=3,input!$B$4,MAX(input!$B$4,MAX($C$3:INDEX($C:$C,ROW()-1)))))</f>
        <v/>
      </c>
      <c r="F190" s="18" t="str">
        <f aca="false">IF($A190="","",MAX($E190,IF(COUNT($D$3:$D190)=0,0,MAX($D$3:$D190))))</f>
        <v/>
      </c>
      <c r="G190" s="18" t="str">
        <f aca="false">IF($A190="","",IF(input!$B$6="Static",input!$B$4,IF(input!$B$6="Trailing",$F190,$E190))-input!$B$5)</f>
        <v/>
      </c>
      <c r="H190" s="18" t="str">
        <f aca="false">IF($A190="","",$C190-$G190)</f>
        <v/>
      </c>
      <c r="I190" s="18" t="str">
        <f aca="false">IF($A190="","",IF(input!$B$8=0,$H190,MAX(0,input!$B$8+$B190)))</f>
        <v/>
      </c>
      <c r="J190" s="19" t="str">
        <f aca="false">IF($A190="","",IF($H190&lt;=0,0,INT(MIN($H190,$I190)/input!$B$7)))</f>
        <v/>
      </c>
      <c r="K190" s="20" t="str">
        <f aca="false">IF($A190="","",IF($C190&lt;=$G190,"失格",IF($J190&lt;=0,"停止","継続")))</f>
        <v/>
      </c>
    </row>
    <row r="191" customFormat="false" ht="15" hidden="false" customHeight="true" outlineLevel="0" collapsed="false">
      <c r="A191" s="16"/>
      <c r="B191" s="17"/>
      <c r="C191" s="18" t="str">
        <f aca="false">IF($A191="","",input!$B$4+SUM($B$3:$B191))</f>
        <v/>
      </c>
      <c r="D191" s="17"/>
      <c r="E191" s="18" t="str">
        <f aca="false">IF($A191="","",IF(ROW()=3,input!$B$4,MAX(input!$B$4,MAX($C$3:INDEX($C:$C,ROW()-1)))))</f>
        <v/>
      </c>
      <c r="F191" s="18" t="str">
        <f aca="false">IF($A191="","",MAX($E191,IF(COUNT($D$3:$D191)=0,0,MAX($D$3:$D191))))</f>
        <v/>
      </c>
      <c r="G191" s="18" t="str">
        <f aca="false">IF($A191="","",IF(input!$B$6="Static",input!$B$4,IF(input!$B$6="Trailing",$F191,$E191))-input!$B$5)</f>
        <v/>
      </c>
      <c r="H191" s="18" t="str">
        <f aca="false">IF($A191="","",$C191-$G191)</f>
        <v/>
      </c>
      <c r="I191" s="18" t="str">
        <f aca="false">IF($A191="","",IF(input!$B$8=0,$H191,MAX(0,input!$B$8+$B191)))</f>
        <v/>
      </c>
      <c r="J191" s="19" t="str">
        <f aca="false">IF($A191="","",IF($H191&lt;=0,0,INT(MIN($H191,$I191)/input!$B$7)))</f>
        <v/>
      </c>
      <c r="K191" s="20" t="str">
        <f aca="false">IF($A191="","",IF($C191&lt;=$G191,"失格",IF($J191&lt;=0,"停止","継続")))</f>
        <v/>
      </c>
    </row>
    <row r="192" customFormat="false" ht="15" hidden="false" customHeight="true" outlineLevel="0" collapsed="false">
      <c r="A192" s="16"/>
      <c r="B192" s="17"/>
      <c r="C192" s="18" t="str">
        <f aca="false">IF($A192="","",input!$B$4+SUM($B$3:$B192))</f>
        <v/>
      </c>
      <c r="D192" s="17"/>
      <c r="E192" s="18" t="str">
        <f aca="false">IF($A192="","",IF(ROW()=3,input!$B$4,MAX(input!$B$4,MAX($C$3:INDEX($C:$C,ROW()-1)))))</f>
        <v/>
      </c>
      <c r="F192" s="18" t="str">
        <f aca="false">IF($A192="","",MAX($E192,IF(COUNT($D$3:$D192)=0,0,MAX($D$3:$D192))))</f>
        <v/>
      </c>
      <c r="G192" s="18" t="str">
        <f aca="false">IF($A192="","",IF(input!$B$6="Static",input!$B$4,IF(input!$B$6="Trailing",$F192,$E192))-input!$B$5)</f>
        <v/>
      </c>
      <c r="H192" s="18" t="str">
        <f aca="false">IF($A192="","",$C192-$G192)</f>
        <v/>
      </c>
      <c r="I192" s="18" t="str">
        <f aca="false">IF($A192="","",IF(input!$B$8=0,$H192,MAX(0,input!$B$8+$B192)))</f>
        <v/>
      </c>
      <c r="J192" s="19" t="str">
        <f aca="false">IF($A192="","",IF($H192&lt;=0,0,INT(MIN($H192,$I192)/input!$B$7)))</f>
        <v/>
      </c>
      <c r="K192" s="20" t="str">
        <f aca="false">IF($A192="","",IF($C192&lt;=$G192,"失格",IF($J192&lt;=0,"停止","継続")))</f>
        <v/>
      </c>
    </row>
    <row r="193" customFormat="false" ht="15" hidden="false" customHeight="true" outlineLevel="0" collapsed="false">
      <c r="A193" s="16"/>
      <c r="B193" s="17"/>
      <c r="C193" s="18" t="str">
        <f aca="false">IF($A193="","",input!$B$4+SUM($B$3:$B193))</f>
        <v/>
      </c>
      <c r="D193" s="17"/>
      <c r="E193" s="18" t="str">
        <f aca="false">IF($A193="","",IF(ROW()=3,input!$B$4,MAX(input!$B$4,MAX($C$3:INDEX($C:$C,ROW()-1)))))</f>
        <v/>
      </c>
      <c r="F193" s="18" t="str">
        <f aca="false">IF($A193="","",MAX($E193,IF(COUNT($D$3:$D193)=0,0,MAX($D$3:$D193))))</f>
        <v/>
      </c>
      <c r="G193" s="18" t="str">
        <f aca="false">IF($A193="","",IF(input!$B$6="Static",input!$B$4,IF(input!$B$6="Trailing",$F193,$E193))-input!$B$5)</f>
        <v/>
      </c>
      <c r="H193" s="18" t="str">
        <f aca="false">IF($A193="","",$C193-$G193)</f>
        <v/>
      </c>
      <c r="I193" s="18" t="str">
        <f aca="false">IF($A193="","",IF(input!$B$8=0,$H193,MAX(0,input!$B$8+$B193)))</f>
        <v/>
      </c>
      <c r="J193" s="19" t="str">
        <f aca="false">IF($A193="","",IF($H193&lt;=0,0,INT(MIN($H193,$I193)/input!$B$7)))</f>
        <v/>
      </c>
      <c r="K193" s="20" t="str">
        <f aca="false">IF($A193="","",IF($C193&lt;=$G193,"失格",IF($J193&lt;=0,"停止","継続")))</f>
        <v/>
      </c>
    </row>
    <row r="194" customFormat="false" ht="15" hidden="false" customHeight="true" outlineLevel="0" collapsed="false">
      <c r="A194" s="16"/>
      <c r="B194" s="17"/>
      <c r="C194" s="18" t="str">
        <f aca="false">IF($A194="","",input!$B$4+SUM($B$3:$B194))</f>
        <v/>
      </c>
      <c r="D194" s="17"/>
      <c r="E194" s="18" t="str">
        <f aca="false">IF($A194="","",IF(ROW()=3,input!$B$4,MAX(input!$B$4,MAX($C$3:INDEX($C:$C,ROW()-1)))))</f>
        <v/>
      </c>
      <c r="F194" s="18" t="str">
        <f aca="false">IF($A194="","",MAX($E194,IF(COUNT($D$3:$D194)=0,0,MAX($D$3:$D194))))</f>
        <v/>
      </c>
      <c r="G194" s="18" t="str">
        <f aca="false">IF($A194="","",IF(input!$B$6="Static",input!$B$4,IF(input!$B$6="Trailing",$F194,$E194))-input!$B$5)</f>
        <v/>
      </c>
      <c r="H194" s="18" t="str">
        <f aca="false">IF($A194="","",$C194-$G194)</f>
        <v/>
      </c>
      <c r="I194" s="18" t="str">
        <f aca="false">IF($A194="","",IF(input!$B$8=0,$H194,MAX(0,input!$B$8+$B194)))</f>
        <v/>
      </c>
      <c r="J194" s="19" t="str">
        <f aca="false">IF($A194="","",IF($H194&lt;=0,0,INT(MIN($H194,$I194)/input!$B$7)))</f>
        <v/>
      </c>
      <c r="K194" s="20" t="str">
        <f aca="false">IF($A194="","",IF($C194&lt;=$G194,"失格",IF($J194&lt;=0,"停止","継続")))</f>
        <v/>
      </c>
    </row>
    <row r="195" customFormat="false" ht="15" hidden="false" customHeight="true" outlineLevel="0" collapsed="false">
      <c r="A195" s="16"/>
      <c r="B195" s="17"/>
      <c r="C195" s="18" t="str">
        <f aca="false">IF($A195="","",input!$B$4+SUM($B$3:$B195))</f>
        <v/>
      </c>
      <c r="D195" s="17"/>
      <c r="E195" s="18" t="str">
        <f aca="false">IF($A195="","",IF(ROW()=3,input!$B$4,MAX(input!$B$4,MAX($C$3:INDEX($C:$C,ROW()-1)))))</f>
        <v/>
      </c>
      <c r="F195" s="18" t="str">
        <f aca="false">IF($A195="","",MAX($E195,IF(COUNT($D$3:$D195)=0,0,MAX($D$3:$D195))))</f>
        <v/>
      </c>
      <c r="G195" s="18" t="str">
        <f aca="false">IF($A195="","",IF(input!$B$6="Static",input!$B$4,IF(input!$B$6="Trailing",$F195,$E195))-input!$B$5)</f>
        <v/>
      </c>
      <c r="H195" s="18" t="str">
        <f aca="false">IF($A195="","",$C195-$G195)</f>
        <v/>
      </c>
      <c r="I195" s="18" t="str">
        <f aca="false">IF($A195="","",IF(input!$B$8=0,$H195,MAX(0,input!$B$8+$B195)))</f>
        <v/>
      </c>
      <c r="J195" s="19" t="str">
        <f aca="false">IF($A195="","",IF($H195&lt;=0,0,INT(MIN($H195,$I195)/input!$B$7)))</f>
        <v/>
      </c>
      <c r="K195" s="20" t="str">
        <f aca="false">IF($A195="","",IF($C195&lt;=$G195,"失格",IF($J195&lt;=0,"停止","継続")))</f>
        <v/>
      </c>
    </row>
    <row r="196" customFormat="false" ht="15" hidden="false" customHeight="true" outlineLevel="0" collapsed="false">
      <c r="A196" s="16"/>
      <c r="B196" s="17"/>
      <c r="C196" s="18" t="str">
        <f aca="false">IF($A196="","",input!$B$4+SUM($B$3:$B196))</f>
        <v/>
      </c>
      <c r="D196" s="17"/>
      <c r="E196" s="18" t="str">
        <f aca="false">IF($A196="","",IF(ROW()=3,input!$B$4,MAX(input!$B$4,MAX($C$3:INDEX($C:$C,ROW()-1)))))</f>
        <v/>
      </c>
      <c r="F196" s="18" t="str">
        <f aca="false">IF($A196="","",MAX($E196,IF(COUNT($D$3:$D196)=0,0,MAX($D$3:$D196))))</f>
        <v/>
      </c>
      <c r="G196" s="18" t="str">
        <f aca="false">IF($A196="","",IF(input!$B$6="Static",input!$B$4,IF(input!$B$6="Trailing",$F196,$E196))-input!$B$5)</f>
        <v/>
      </c>
      <c r="H196" s="18" t="str">
        <f aca="false">IF($A196="","",$C196-$G196)</f>
        <v/>
      </c>
      <c r="I196" s="18" t="str">
        <f aca="false">IF($A196="","",IF(input!$B$8=0,$H196,MAX(0,input!$B$8+$B196)))</f>
        <v/>
      </c>
      <c r="J196" s="19" t="str">
        <f aca="false">IF($A196="","",IF($H196&lt;=0,0,INT(MIN($H196,$I196)/input!$B$7)))</f>
        <v/>
      </c>
      <c r="K196" s="20" t="str">
        <f aca="false">IF($A196="","",IF($C196&lt;=$G196,"失格",IF($J196&lt;=0,"停止","継続")))</f>
        <v/>
      </c>
    </row>
    <row r="197" customFormat="false" ht="15" hidden="false" customHeight="true" outlineLevel="0" collapsed="false">
      <c r="A197" s="16"/>
      <c r="B197" s="17"/>
      <c r="C197" s="18" t="str">
        <f aca="false">IF($A197="","",input!$B$4+SUM($B$3:$B197))</f>
        <v/>
      </c>
      <c r="D197" s="17"/>
      <c r="E197" s="18" t="str">
        <f aca="false">IF($A197="","",IF(ROW()=3,input!$B$4,MAX(input!$B$4,MAX($C$3:INDEX($C:$C,ROW()-1)))))</f>
        <v/>
      </c>
      <c r="F197" s="18" t="str">
        <f aca="false">IF($A197="","",MAX($E197,IF(COUNT($D$3:$D197)=0,0,MAX($D$3:$D197))))</f>
        <v/>
      </c>
      <c r="G197" s="18" t="str">
        <f aca="false">IF($A197="","",IF(input!$B$6="Static",input!$B$4,IF(input!$B$6="Trailing",$F197,$E197))-input!$B$5)</f>
        <v/>
      </c>
      <c r="H197" s="18" t="str">
        <f aca="false">IF($A197="","",$C197-$G197)</f>
        <v/>
      </c>
      <c r="I197" s="18" t="str">
        <f aca="false">IF($A197="","",IF(input!$B$8=0,$H197,MAX(0,input!$B$8+$B197)))</f>
        <v/>
      </c>
      <c r="J197" s="19" t="str">
        <f aca="false">IF($A197="","",IF($H197&lt;=0,0,INT(MIN($H197,$I197)/input!$B$7)))</f>
        <v/>
      </c>
      <c r="K197" s="20" t="str">
        <f aca="false">IF($A197="","",IF($C197&lt;=$G197,"失格",IF($J197&lt;=0,"停止","継続")))</f>
        <v/>
      </c>
    </row>
    <row r="198" customFormat="false" ht="15" hidden="false" customHeight="true" outlineLevel="0" collapsed="false">
      <c r="A198" s="16"/>
      <c r="B198" s="17"/>
      <c r="C198" s="18" t="str">
        <f aca="false">IF($A198="","",input!$B$4+SUM($B$3:$B198))</f>
        <v/>
      </c>
      <c r="D198" s="17"/>
      <c r="E198" s="18" t="str">
        <f aca="false">IF($A198="","",IF(ROW()=3,input!$B$4,MAX(input!$B$4,MAX($C$3:INDEX($C:$C,ROW()-1)))))</f>
        <v/>
      </c>
      <c r="F198" s="18" t="str">
        <f aca="false">IF($A198="","",MAX($E198,IF(COUNT($D$3:$D198)=0,0,MAX($D$3:$D198))))</f>
        <v/>
      </c>
      <c r="G198" s="18" t="str">
        <f aca="false">IF($A198="","",IF(input!$B$6="Static",input!$B$4,IF(input!$B$6="Trailing",$F198,$E198))-input!$B$5)</f>
        <v/>
      </c>
      <c r="H198" s="18" t="str">
        <f aca="false">IF($A198="","",$C198-$G198)</f>
        <v/>
      </c>
      <c r="I198" s="18" t="str">
        <f aca="false">IF($A198="","",IF(input!$B$8=0,$H198,MAX(0,input!$B$8+$B198)))</f>
        <v/>
      </c>
      <c r="J198" s="19" t="str">
        <f aca="false">IF($A198="","",IF($H198&lt;=0,0,INT(MIN($H198,$I198)/input!$B$7)))</f>
        <v/>
      </c>
      <c r="K198" s="20" t="str">
        <f aca="false">IF($A198="","",IF($C198&lt;=$G198,"失格",IF($J198&lt;=0,"停止","継続")))</f>
        <v/>
      </c>
    </row>
    <row r="199" customFormat="false" ht="15" hidden="false" customHeight="true" outlineLevel="0" collapsed="false">
      <c r="A199" s="16"/>
      <c r="B199" s="17"/>
      <c r="C199" s="18" t="str">
        <f aca="false">IF($A199="","",input!$B$4+SUM($B$3:$B199))</f>
        <v/>
      </c>
      <c r="D199" s="17"/>
      <c r="E199" s="18" t="str">
        <f aca="false">IF($A199="","",IF(ROW()=3,input!$B$4,MAX(input!$B$4,MAX($C$3:INDEX($C:$C,ROW()-1)))))</f>
        <v/>
      </c>
      <c r="F199" s="18" t="str">
        <f aca="false">IF($A199="","",MAX($E199,IF(COUNT($D$3:$D199)=0,0,MAX($D$3:$D199))))</f>
        <v/>
      </c>
      <c r="G199" s="18" t="str">
        <f aca="false">IF($A199="","",IF(input!$B$6="Static",input!$B$4,IF(input!$B$6="Trailing",$F199,$E199))-input!$B$5)</f>
        <v/>
      </c>
      <c r="H199" s="18" t="str">
        <f aca="false">IF($A199="","",$C199-$G199)</f>
        <v/>
      </c>
      <c r="I199" s="18" t="str">
        <f aca="false">IF($A199="","",IF(input!$B$8=0,$H199,MAX(0,input!$B$8+$B199)))</f>
        <v/>
      </c>
      <c r="J199" s="19" t="str">
        <f aca="false">IF($A199="","",IF($H199&lt;=0,0,INT(MIN($H199,$I199)/input!$B$7)))</f>
        <v/>
      </c>
      <c r="K199" s="20" t="str">
        <f aca="false">IF($A199="","",IF($C199&lt;=$G199,"失格",IF($J199&lt;=0,"停止","継続")))</f>
        <v/>
      </c>
    </row>
    <row r="200" customFormat="false" ht="15" hidden="false" customHeight="true" outlineLevel="0" collapsed="false">
      <c r="A200" s="16"/>
      <c r="B200" s="17"/>
      <c r="C200" s="18" t="str">
        <f aca="false">IF($A200="","",input!$B$4+SUM($B$3:$B200))</f>
        <v/>
      </c>
      <c r="D200" s="17"/>
      <c r="E200" s="18" t="str">
        <f aca="false">IF($A200="","",IF(ROW()=3,input!$B$4,MAX(input!$B$4,MAX($C$3:INDEX($C:$C,ROW()-1)))))</f>
        <v/>
      </c>
      <c r="F200" s="18" t="str">
        <f aca="false">IF($A200="","",MAX($E200,IF(COUNT($D$3:$D200)=0,0,MAX($D$3:$D200))))</f>
        <v/>
      </c>
      <c r="G200" s="18" t="str">
        <f aca="false">IF($A200="","",IF(input!$B$6="Static",input!$B$4,IF(input!$B$6="Trailing",$F200,$E200))-input!$B$5)</f>
        <v/>
      </c>
      <c r="H200" s="18" t="str">
        <f aca="false">IF($A200="","",$C200-$G200)</f>
        <v/>
      </c>
      <c r="I200" s="18" t="str">
        <f aca="false">IF($A200="","",IF(input!$B$8=0,$H200,MAX(0,input!$B$8+$B200)))</f>
        <v/>
      </c>
      <c r="J200" s="19" t="str">
        <f aca="false">IF($A200="","",IF($H200&lt;=0,0,INT(MIN($H200,$I200)/input!$B$7)))</f>
        <v/>
      </c>
      <c r="K200" s="20" t="str">
        <f aca="false">IF($A200="","",IF($C200&lt;=$G200,"失格",IF($J200&lt;=0,"停止","継続")))</f>
        <v/>
      </c>
    </row>
    <row r="201" customFormat="false" ht="15" hidden="false" customHeight="true" outlineLevel="0" collapsed="false">
      <c r="A201" s="16"/>
      <c r="B201" s="17"/>
      <c r="C201" s="18" t="str">
        <f aca="false">IF($A201="","",input!$B$4+SUM($B$3:$B201))</f>
        <v/>
      </c>
      <c r="D201" s="17"/>
      <c r="E201" s="18" t="str">
        <f aca="false">IF($A201="","",IF(ROW()=3,input!$B$4,MAX(input!$B$4,MAX($C$3:INDEX($C:$C,ROW()-1)))))</f>
        <v/>
      </c>
      <c r="F201" s="18" t="str">
        <f aca="false">IF($A201="","",MAX($E201,IF(COUNT($D$3:$D201)=0,0,MAX($D$3:$D201))))</f>
        <v/>
      </c>
      <c r="G201" s="18" t="str">
        <f aca="false">IF($A201="","",IF(input!$B$6="Static",input!$B$4,IF(input!$B$6="Trailing",$F201,$E201))-input!$B$5)</f>
        <v/>
      </c>
      <c r="H201" s="18" t="str">
        <f aca="false">IF($A201="","",$C201-$G201)</f>
        <v/>
      </c>
      <c r="I201" s="18" t="str">
        <f aca="false">IF($A201="","",IF(input!$B$8=0,$H201,MAX(0,input!$B$8+$B201)))</f>
        <v/>
      </c>
      <c r="J201" s="19" t="str">
        <f aca="false">IF($A201="","",IF($H201&lt;=0,0,INT(MIN($H201,$I201)/input!$B$7)))</f>
        <v/>
      </c>
      <c r="K201" s="20" t="str">
        <f aca="false">IF($A201="","",IF($C201&lt;=$G201,"失格",IF($J201&lt;=0,"停止","継続")))</f>
        <v/>
      </c>
    </row>
    <row r="203" customFormat="false" ht="14.25" hidden="false" customHeight="true" outlineLevel="0" collapsed="false">
      <c r="A203" s="21"/>
      <c r="C203" s="22" t="s">
        <v>34</v>
      </c>
      <c r="D203" s="22"/>
      <c r="E203" s="22"/>
      <c r="F203" s="22"/>
      <c r="G203" s="22"/>
      <c r="H203" s="22"/>
      <c r="I203" s="22"/>
      <c r="J203" s="22"/>
      <c r="K203" s="22"/>
    </row>
  </sheetData>
  <mergeCells count="2">
    <mergeCell ref="A1:K1"/>
    <mergeCell ref="C203:K203"/>
  </mergeCells>
  <conditionalFormatting sqref="K3:K201">
    <cfRule type="expression" priority="2" aboveAverage="0" equalAverage="0" bottom="0" percent="0" rank="0" text="" dxfId="0">
      <formula>$K3="失格"</formula>
    </cfRule>
    <cfRule type="expression" priority="3" aboveAverage="0" equalAverage="0" bottom="0" percent="0" rank="0" text="" dxfId="1">
      <formula>$K3="停止"</formula>
    </cfRule>
    <cfRule type="expression" priority="4" aboveAverage="0" equalAverage="0" bottom="0" percent="0" rank="0" text="" dxfId="2">
      <formula>$K3="継続"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false"/>
  </sheetPr>
  <dimension ref="A1:D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8"/>
    <col collapsed="false" customWidth="true" hidden="false" outlineLevel="0" max="2" min="2" style="1" width="16"/>
    <col collapsed="false" customWidth="true" hidden="false" outlineLevel="0" max="4" min="3" style="1" width="22"/>
  </cols>
  <sheetData>
    <row r="1" customFormat="false" ht="30" hidden="false" customHeight="true" outlineLevel="0" collapsed="false">
      <c r="A1" s="23" t="s">
        <v>35</v>
      </c>
      <c r="B1" s="23"/>
      <c r="C1" s="23"/>
      <c r="D1" s="23"/>
    </row>
    <row r="2" customFormat="false" ht="15" hidden="false" customHeight="true" outlineLevel="0" collapsed="false">
      <c r="A2" s="24" t="str">
        <f aca="false">IF(COUNT(daily!$A$3:$A$1000)=0,"日次記録に日付を入れると、ここに最新の状況が表示されます。","最新の記録行を反映しています。")</f>
        <v>最新の記録行を反映しています。</v>
      </c>
      <c r="B2" s="24"/>
      <c r="C2" s="24"/>
      <c r="D2" s="24"/>
    </row>
    <row r="3" customFormat="false" ht="21.75" hidden="false" customHeight="true" outlineLevel="0" collapsed="false">
      <c r="A3" s="4" t="s">
        <v>36</v>
      </c>
      <c r="B3" s="4" t="s">
        <v>3</v>
      </c>
      <c r="C3" s="4" t="s">
        <v>37</v>
      </c>
      <c r="D3" s="4"/>
    </row>
    <row r="4" customFormat="false" ht="25.5" hidden="false" customHeight="true" outlineLevel="0" collapsed="false">
      <c r="A4" s="5" t="s">
        <v>38</v>
      </c>
      <c r="B4" s="25" t="n">
        <f aca="false">IF(COUNT(daily!$A$3:$A$1000)=0,input!$B$4,INDEX(daily!$C$3:$C$1000,COUNT(daily!$A$3:$A$1000)))</f>
        <v>49650</v>
      </c>
      <c r="C4" s="26" t="s">
        <v>39</v>
      </c>
      <c r="D4" s="26"/>
    </row>
    <row r="5" customFormat="false" ht="25.5" hidden="false" customHeight="true" outlineLevel="0" collapsed="false">
      <c r="A5" s="5" t="s">
        <v>29</v>
      </c>
      <c r="B5" s="27" t="n">
        <f aca="false">IF(COUNT(daily!$A$3:$A$1000)=0,input!$B$4-input!$B$5,INDEX(daily!$G$3:$G$1000,COUNT(daily!$A$3:$A$1000)))</f>
        <v>48000</v>
      </c>
      <c r="C5" s="26" t="s">
        <v>40</v>
      </c>
      <c r="D5" s="26"/>
    </row>
    <row r="6" customFormat="false" ht="25.5" hidden="false" customHeight="true" outlineLevel="0" collapsed="false">
      <c r="A6" s="5" t="s">
        <v>41</v>
      </c>
      <c r="B6" s="27" t="n">
        <f aca="false">B4-B5</f>
        <v>1650</v>
      </c>
      <c r="C6" s="26" t="s">
        <v>42</v>
      </c>
      <c r="D6" s="26"/>
    </row>
    <row r="7" customFormat="false" ht="25.5" hidden="false" customHeight="true" outlineLevel="0" collapsed="false">
      <c r="A7" s="5" t="s">
        <v>43</v>
      </c>
      <c r="B7" s="28" t="n">
        <f aca="false">IF(B6&lt;=0,0,INT(B6/input!$B$7))</f>
        <v>3</v>
      </c>
      <c r="C7" s="26" t="s">
        <v>44</v>
      </c>
      <c r="D7" s="26"/>
    </row>
    <row r="8" customFormat="false" ht="25.5" hidden="false" customHeight="true" outlineLevel="0" collapsed="false">
      <c r="A8" s="5" t="s">
        <v>45</v>
      </c>
      <c r="B8" s="25" t="n">
        <f aca="false">IF(COUNT(daily!$A$3:$A$1000)=0,MIN(B6,input!$B$8),MIN(B6,INDEX(daily!$I$3:$I$1000,COUNT(daily!$A$3:$A$1000))))</f>
        <v>650</v>
      </c>
      <c r="C8" s="26" t="s">
        <v>46</v>
      </c>
      <c r="D8" s="26"/>
    </row>
    <row r="9" customFormat="false" ht="25.5" hidden="false" customHeight="true" outlineLevel="0" collapsed="false">
      <c r="A9" s="5" t="s">
        <v>47</v>
      </c>
      <c r="B9" s="25" t="n">
        <f aca="false">B4-input!$B$4</f>
        <v>-350</v>
      </c>
      <c r="C9" s="26" t="s">
        <v>48</v>
      </c>
      <c r="D9" s="26"/>
    </row>
    <row r="10" customFormat="false" ht="25.5" hidden="false" customHeight="true" outlineLevel="0" collapsed="false">
      <c r="A10" s="5" t="s">
        <v>49</v>
      </c>
      <c r="B10" s="29" t="n">
        <f aca="false">IF(input!$B$4=0,0,B9/input!$B$4)</f>
        <v>-0.007</v>
      </c>
      <c r="C10" s="26" t="s">
        <v>50</v>
      </c>
      <c r="D10" s="26"/>
    </row>
    <row r="11" customFormat="false" ht="25.5" hidden="false" customHeight="true" outlineLevel="0" collapsed="false">
      <c r="A11" s="8" t="s">
        <v>9</v>
      </c>
      <c r="B11" s="30" t="str">
        <f aca="false">input!$B$6</f>
        <v>EOD</v>
      </c>
      <c r="C11" s="26" t="s">
        <v>51</v>
      </c>
      <c r="D11" s="26"/>
    </row>
    <row r="12" customFormat="false" ht="25.5" hidden="false" customHeight="true" outlineLevel="0" collapsed="false">
      <c r="A12" s="5" t="s">
        <v>33</v>
      </c>
      <c r="B12" s="31" t="str">
        <f aca="false">IF(COUNT(daily!$A$3:$A$1000)=0,"—",IF(B4&lt;=B5,"失格",IF(B6&lt;=0,"停止","継続")))</f>
        <v>継続</v>
      </c>
      <c r="C12" s="26" t="s">
        <v>52</v>
      </c>
      <c r="D12" s="26"/>
    </row>
    <row r="15" customFormat="false" ht="15" hidden="false" customHeight="true" outlineLevel="0" collapsed="false">
      <c r="A15" s="32" t="s">
        <v>53</v>
      </c>
    </row>
    <row r="16" customFormat="false" ht="15" hidden="false" customHeight="true" outlineLevel="0" collapsed="false">
      <c r="A16" s="24" t="s">
        <v>54</v>
      </c>
      <c r="B16" s="24"/>
      <c r="C16" s="24"/>
      <c r="D16" s="24"/>
    </row>
    <row r="18" customFormat="false" ht="25.5" hidden="false" customHeight="true" outlineLevel="0" collapsed="false">
      <c r="A18" s="5" t="s">
        <v>55</v>
      </c>
      <c r="B18" s="6" t="n">
        <v>-800</v>
      </c>
      <c r="C18" s="26" t="s">
        <v>56</v>
      </c>
      <c r="D18" s="26"/>
    </row>
    <row r="19" customFormat="false" ht="25.5" hidden="false" customHeight="true" outlineLevel="0" collapsed="false">
      <c r="A19" s="5" t="s">
        <v>57</v>
      </c>
      <c r="B19" s="33" t="n">
        <f aca="false">B4+B18</f>
        <v>48850</v>
      </c>
      <c r="C19" s="26" t="s">
        <v>58</v>
      </c>
      <c r="D19" s="26"/>
    </row>
    <row r="20" customFormat="false" ht="25.5" hidden="false" customHeight="true" outlineLevel="0" collapsed="false">
      <c r="A20" s="5" t="s">
        <v>59</v>
      </c>
      <c r="B20" s="33" t="n">
        <f aca="false">B19-B5</f>
        <v>850</v>
      </c>
      <c r="C20" s="26" t="s">
        <v>60</v>
      </c>
      <c r="D20" s="26"/>
    </row>
    <row r="21" customFormat="false" ht="25.5" hidden="false" customHeight="true" outlineLevel="0" collapsed="false">
      <c r="A21" s="5" t="s">
        <v>61</v>
      </c>
      <c r="B21" s="34" t="str">
        <f aca="false">IF(B19&lt;=B5,"失格",IF(B20&lt;=0,"停止","継続"))</f>
        <v>継続</v>
      </c>
      <c r="C21" s="26" t="s">
        <v>62</v>
      </c>
      <c r="D21" s="26"/>
    </row>
  </sheetData>
  <mergeCells count="17">
    <mergeCell ref="A1:D1"/>
    <mergeCell ref="A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A16:D16"/>
    <mergeCell ref="C18:D18"/>
    <mergeCell ref="C19:D19"/>
    <mergeCell ref="C20:D20"/>
    <mergeCell ref="C21:D21"/>
  </mergeCells>
  <conditionalFormatting sqref="B12">
    <cfRule type="expression" priority="2" aboveAverage="0" equalAverage="0" bottom="0" percent="0" rank="0" text="" dxfId="3">
      <formula>$B$12="失格"</formula>
    </cfRule>
    <cfRule type="expression" priority="3" aboveAverage="0" equalAverage="0" bottom="0" percent="0" rank="0" text="" dxfId="4">
      <formula>$B$12="停止"</formula>
    </cfRule>
    <cfRule type="expression" priority="4" aboveAverage="0" equalAverage="0" bottom="0" percent="0" rank="0" text="" dxfId="5">
      <formula>$B$12="継続"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F7F7F"/>
    <pageSetUpPr fitToPage="false"/>
  </sheetPr>
  <dimension ref="A1:B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92"/>
  </cols>
  <sheetData>
    <row r="1" customFormat="false" ht="30" hidden="false" customHeight="true" outlineLevel="0" collapsed="false">
      <c r="A1" s="35" t="s">
        <v>63</v>
      </c>
      <c r="B1" s="35"/>
    </row>
    <row r="3" customFormat="false" ht="25.5" hidden="false" customHeight="true" outlineLevel="0" collapsed="false">
      <c r="A3" s="36" t="s">
        <v>64</v>
      </c>
      <c r="B3" s="36"/>
    </row>
    <row r="4" customFormat="false" ht="30" hidden="false" customHeight="true" outlineLevel="0" collapsed="false">
      <c r="A4" s="37" t="s">
        <v>65</v>
      </c>
      <c r="B4" s="38" t="s">
        <v>66</v>
      </c>
    </row>
    <row r="5" customFormat="false" ht="30" hidden="false" customHeight="true" outlineLevel="0" collapsed="false">
      <c r="A5" s="37" t="s">
        <v>67</v>
      </c>
      <c r="B5" s="38" t="s">
        <v>68</v>
      </c>
    </row>
    <row r="6" customFormat="false" ht="30" hidden="false" customHeight="true" outlineLevel="0" collapsed="false">
      <c r="A6" s="37" t="s">
        <v>69</v>
      </c>
      <c r="B6" s="39" t="s">
        <v>70</v>
      </c>
    </row>
    <row r="7" customFormat="false" ht="30" hidden="false" customHeight="true" outlineLevel="0" collapsed="false">
      <c r="A7" s="37" t="s">
        <v>71</v>
      </c>
      <c r="B7" s="39" t="s">
        <v>72</v>
      </c>
    </row>
    <row r="9" customFormat="false" ht="25.5" hidden="false" customHeight="true" outlineLevel="0" collapsed="false">
      <c r="A9" s="36" t="s">
        <v>73</v>
      </c>
      <c r="B9" s="36"/>
    </row>
    <row r="10" customFormat="false" ht="30" hidden="false" customHeight="true" outlineLevel="0" collapsed="false">
      <c r="A10" s="40" t="s">
        <v>74</v>
      </c>
      <c r="B10" s="39" t="s">
        <v>75</v>
      </c>
    </row>
    <row r="11" customFormat="false" ht="30" hidden="false" customHeight="true" outlineLevel="0" collapsed="false">
      <c r="A11" s="40" t="s">
        <v>76</v>
      </c>
      <c r="B11" s="39" t="s">
        <v>77</v>
      </c>
    </row>
    <row r="12" customFormat="false" ht="30" hidden="false" customHeight="true" outlineLevel="0" collapsed="false">
      <c r="A12" s="40" t="s">
        <v>78</v>
      </c>
      <c r="B12" s="39" t="s">
        <v>79</v>
      </c>
    </row>
    <row r="13" customFormat="false" ht="30" hidden="false" customHeight="true" outlineLevel="0" collapsed="false">
      <c r="A13" s="40" t="s">
        <v>80</v>
      </c>
      <c r="B13" s="39" t="s">
        <v>81</v>
      </c>
    </row>
    <row r="15" customFormat="false" ht="25.5" hidden="false" customHeight="true" outlineLevel="0" collapsed="false">
      <c r="A15" s="36" t="s">
        <v>82</v>
      </c>
      <c r="B15" s="36"/>
    </row>
    <row r="16" customFormat="false" ht="30" hidden="false" customHeight="true" outlineLevel="0" collapsed="false">
      <c r="A16" s="37" t="s">
        <v>25</v>
      </c>
      <c r="B16" s="39" t="s">
        <v>83</v>
      </c>
    </row>
    <row r="17" customFormat="false" ht="30" hidden="false" customHeight="true" outlineLevel="0" collapsed="false">
      <c r="A17" s="37" t="s">
        <v>84</v>
      </c>
      <c r="B17" s="38" t="s">
        <v>85</v>
      </c>
    </row>
    <row r="18" customFormat="false" ht="30" hidden="false" customHeight="true" outlineLevel="0" collapsed="false">
      <c r="A18" s="37" t="s">
        <v>86</v>
      </c>
      <c r="B18" s="38" t="s">
        <v>87</v>
      </c>
    </row>
    <row r="19" customFormat="false" ht="30" hidden="false" customHeight="true" outlineLevel="0" collapsed="false">
      <c r="A19" s="37" t="s">
        <v>88</v>
      </c>
      <c r="B19" s="39" t="s">
        <v>89</v>
      </c>
    </row>
    <row r="20" customFormat="false" ht="30" hidden="false" customHeight="true" outlineLevel="0" collapsed="false">
      <c r="A20" s="37" t="s">
        <v>90</v>
      </c>
      <c r="B20" s="39" t="s">
        <v>91</v>
      </c>
    </row>
    <row r="21" customFormat="false" ht="30" hidden="false" customHeight="true" outlineLevel="0" collapsed="false">
      <c r="A21" s="37" t="s">
        <v>92</v>
      </c>
      <c r="B21" s="39" t="s">
        <v>93</v>
      </c>
    </row>
    <row r="22" customFormat="false" ht="30" hidden="false" customHeight="true" outlineLevel="0" collapsed="false">
      <c r="A22" s="37" t="s">
        <v>94</v>
      </c>
      <c r="B22" s="39" t="s">
        <v>95</v>
      </c>
    </row>
    <row r="23" customFormat="false" ht="30" hidden="false" customHeight="true" outlineLevel="0" collapsed="false">
      <c r="A23" s="37" t="s">
        <v>96</v>
      </c>
      <c r="B23" s="39" t="s">
        <v>97</v>
      </c>
    </row>
    <row r="24" customFormat="false" ht="30" hidden="false" customHeight="true" outlineLevel="0" collapsed="false">
      <c r="A24" s="37" t="s">
        <v>98</v>
      </c>
      <c r="B24" s="38" t="s">
        <v>99</v>
      </c>
    </row>
    <row r="25" customFormat="false" ht="30" hidden="false" customHeight="true" outlineLevel="0" collapsed="false">
      <c r="A25" s="37" t="s">
        <v>33</v>
      </c>
      <c r="B25" s="39" t="s">
        <v>100</v>
      </c>
    </row>
    <row r="27" customFormat="false" ht="25.5" hidden="false" customHeight="true" outlineLevel="0" collapsed="false">
      <c r="A27" s="36" t="s">
        <v>101</v>
      </c>
      <c r="B27" s="36"/>
    </row>
    <row r="28" customFormat="false" ht="30" hidden="false" customHeight="true" outlineLevel="0" collapsed="false">
      <c r="A28" s="37" t="s">
        <v>102</v>
      </c>
      <c r="B28" s="39" t="s">
        <v>103</v>
      </c>
    </row>
    <row r="29" customFormat="false" ht="30" hidden="false" customHeight="true" outlineLevel="0" collapsed="false">
      <c r="A29" s="37" t="s">
        <v>104</v>
      </c>
      <c r="B29" s="39" t="s">
        <v>105</v>
      </c>
    </row>
    <row r="30" customFormat="false" ht="30" hidden="false" customHeight="true" outlineLevel="0" collapsed="false">
      <c r="A30" s="37" t="s">
        <v>106</v>
      </c>
      <c r="B30" s="39" t="s">
        <v>107</v>
      </c>
    </row>
    <row r="31" customFormat="false" ht="30" hidden="false" customHeight="true" outlineLevel="0" collapsed="false">
      <c r="A31" s="37" t="s">
        <v>108</v>
      </c>
      <c r="B31" s="39" t="s">
        <v>109</v>
      </c>
    </row>
  </sheetData>
  <mergeCells count="5">
    <mergeCell ref="A1:B1"/>
    <mergeCell ref="A3:B3"/>
    <mergeCell ref="A9:B9"/>
    <mergeCell ref="A15:B15"/>
    <mergeCell ref="A27:B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2026-10-27T02:24:37Z</dcterms:created>
  <dc:creator>openpyxl</dc:creator>
  <dc:description/>
  <dc:language>en-US</dc:language>
  <cp:lastModifiedBy/>
  <dcterms:modified xsi:type="dcterms:W3CDTF">2026-10-27T02:25:46Z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